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902" documentId="13_ncr:1_{F6CB121F-512D-4AA6-A0C1-0FB36C537598}" xr6:coauthVersionLast="47" xr6:coauthVersionMax="47" xr10:uidLastSave="{5316353F-6896-46E7-A61F-2806F2E6A49C}"/>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B5" i="4"/>
  <c r="B6" i="4"/>
  <c r="B7" i="4"/>
  <c r="B8" i="4"/>
  <c r="B9" i="4"/>
  <c r="B10" i="4"/>
  <c r="B11" i="4"/>
  <c r="B12" i="4"/>
  <c r="B13" i="4"/>
  <c r="B14" i="4"/>
  <c r="B15" i="4"/>
  <c r="B16" i="4"/>
  <c r="B17" i="4"/>
  <c r="B18" i="4"/>
  <c r="B19" i="4"/>
  <c r="B20" i="4"/>
  <c r="B21" i="4"/>
  <c r="B22" i="4"/>
  <c r="B23" i="4"/>
  <c r="B24" i="4"/>
  <c r="B2" i="6"/>
  <c r="B3" i="6"/>
  <c r="B4" i="6"/>
  <c r="B5" i="6"/>
  <c r="B6" i="6"/>
  <c r="B7" i="6"/>
  <c r="B8" i="6"/>
  <c r="B9" i="6"/>
  <c r="B10" i="6"/>
  <c r="B11" i="6"/>
  <c r="B12" i="6"/>
  <c r="B13" i="6"/>
  <c r="B14" i="6"/>
  <c r="B15" i="6"/>
  <c r="B16" i="6"/>
  <c r="B17" i="6"/>
  <c r="G2" i="6"/>
  <c r="G3" i="6"/>
  <c r="G4" i="6"/>
  <c r="G5" i="6"/>
  <c r="G6" i="6"/>
  <c r="G7" i="6"/>
  <c r="G8" i="6"/>
  <c r="G9" i="6"/>
  <c r="G10" i="6"/>
  <c r="G11" i="6"/>
  <c r="G12" i="6"/>
  <c r="G13" i="6"/>
  <c r="G14" i="6"/>
  <c r="G15" i="6"/>
  <c r="G16" i="6"/>
  <c r="G17" i="6"/>
  <c r="I2" i="6"/>
  <c r="I3" i="6"/>
  <c r="I4" i="6"/>
  <c r="I5" i="6"/>
  <c r="I6" i="6"/>
  <c r="I7" i="6"/>
  <c r="I8" i="6"/>
  <c r="I9" i="6"/>
  <c r="I10" i="6"/>
  <c r="I11" i="6"/>
  <c r="I12" i="6"/>
  <c r="I13" i="6"/>
  <c r="I14" i="6"/>
  <c r="I15" i="6"/>
  <c r="I16" i="6"/>
  <c r="I17" i="6"/>
  <c r="J2" i="6"/>
  <c r="J3" i="6"/>
  <c r="J4" i="6"/>
  <c r="J5" i="6"/>
  <c r="J6" i="6"/>
  <c r="J7" i="6"/>
  <c r="J8" i="6"/>
  <c r="J9" i="6"/>
  <c r="J10" i="6"/>
  <c r="J11" i="6"/>
  <c r="J12" i="6"/>
  <c r="J13" i="6"/>
  <c r="J14" i="6"/>
  <c r="J15" i="6"/>
  <c r="J16" i="6"/>
  <c r="J17" i="6"/>
  <c r="L2" i="6"/>
  <c r="L3" i="6"/>
  <c r="L4" i="6"/>
  <c r="L5" i="6"/>
  <c r="L6" i="6"/>
  <c r="L7" i="6"/>
  <c r="L8" i="6"/>
  <c r="L9" i="6"/>
  <c r="L10" i="6"/>
  <c r="L11" i="6"/>
  <c r="L12" i="6"/>
  <c r="L13" i="6"/>
  <c r="L14" i="6"/>
  <c r="L15" i="6"/>
  <c r="L16" i="6"/>
  <c r="L1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B3"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<sst xmlns="http://schemas.openxmlformats.org/spreadsheetml/2006/main" count="180284" uniqueCount="39126">
  <si>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</si>
  <si>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</si>
  <si>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</si>
  <si>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</si>
  <si>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</si>
  <si>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</si>
  <si>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</si>
  <si>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</si>
  <si>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</si>
  <si>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</si>
  <si>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</si>
  <si>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</si>
  <si>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</si>
  <si>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</si>
  <si>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</si>
  <si>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</si>
  <si>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</si>
  <si>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</si>
  <si>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</si>
  <si>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</si>
  <si>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</si>
  <si>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</si>
  <si>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</si>
  <si>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</si>
  <si>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</si>
  <si>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</si>
  <si>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</si>
  <si>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</si>
  <si>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</si>
  <si>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</si>
  <si>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</si>
  <si>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</si>
  <si>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</si>
  <si>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</si>
  <si>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</si>
  <si>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</si>
  <si>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</si>
  <si>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</si>
  <si>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</si>
  <si>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</si>
  <si>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</si>
  <si>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</si>
  <si>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</si>
  <si>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</si>
  <si>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</si>
  <si>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</si>
  <si>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</si>
  <si>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</si>
  <si>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</si>
  <si>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</si>
  <si>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</si>
  <si>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</si>
  <si>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</si>
  <si>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</si>
  <si>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</si>
  <si>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</si>
  <si>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</si>
  <si>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</si>
  <si>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</si>
  <si>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</si>
  <si>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</si>
  <si>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</si>
  <si>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</si>
  <si>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</si>
  <si>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</si>
  <si>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</si>
  <si>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</si>
  <si>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</si>
  <si>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</si>
  <si>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</si>
  <si>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</si>
  <si>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</si>
  <si>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</si>
  <si>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</si>
  <si>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</si>
  <si>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</si>
  <si>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</si>
  <si>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</si>
  <si>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</si>
  <si>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</si>
  <si>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</si>
  <si>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</si>
  <si>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</si>
  <si>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</si>
  <si>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</si>
  <si>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</si>
  <si>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</si>
  <si>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</si>
  <si>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</si>
  <si>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</si>
  <si>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</si>
  <si>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</si>
  <si>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</si>
  <si>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</si>
  <si>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</si>
  <si>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</si>
  <si>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</si>
  <si>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</si>
  <si>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</si>
  <si>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</si>
  <si>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</si>
  <si>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</si>
  <si>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</si>
  <si>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</si>
  <si>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</si>
  <si>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</si>
  <si>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</si>
  <si>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</si>
  <si>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</si>
  <si>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</si>
  <si>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</si>
  <si>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</si>
  <si>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</si>
  <si>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</si>
  <si>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</si>
  <si>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</si>
  <si>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</si>
  <si>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</si>
  <si>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</si>
  <si>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</si>
  <si>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</si>
  <si>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</si>
  <si>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</si>
  <si>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</si>
  <si>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</si>
  <si>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</si>
  <si>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</si>
  <si>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</si>
  <si>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</si>
  <si>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</si>
  <si>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</si>
  <si>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</si>
  <si>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</si>
  <si>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</si>
  <si>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</si>
  <si>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</si>
  <si>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</si>
  <si>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</si>
  <si>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</si>
  <si>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</si>
  <si>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</si>
  <si>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</si>
  <si>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</si>
  <si>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</si>
  <si>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</si>
  <si>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</si>
  <si>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</si>
  <si>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</si>
  <si>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</si>
  <si>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</si>
  <si>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</si>
  <si>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</si>
  <si>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</si>
  <si>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</si>
  <si>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</si>
  <si>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</si>
  <si>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</si>
  <si>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</si>
  <si>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</si>
  <si>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</si>
  <si>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</si>
  <si>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</si>
  <si>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</si>
  <si>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</si>
  <si>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</si>
  <si>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</si>
  <si>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</si>
  <si>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</si>
  <si>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</si>
  <si>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</si>
  <si>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</si>
  <si>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</si>
  <si>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</si>
  <si>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</si>
  <si>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</si>
  <si>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</si>
  <si>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</si>
  <si>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</si>
  <si>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</si>
  <si>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</si>
  <si>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</si>
  <si>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</si>
  <si>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</si>
  <si>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</si>
  <si>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</si>
  <si>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</si>
  <si>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</si>
  <si>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</si>
  <si>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</si>
  <si>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</si>
  <si>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</si>
  <si>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</si>
  <si>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</si>
  <si>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</si>
  <si>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</si>
  <si>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</si>
  <si>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</si>
  <si>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</si>
  <si>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</si>
  <si>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</si>
  <si>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</si>
  <si>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</si>
  <si>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</si>
  <si>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</si>
  <si>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</si>
  <si>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</si>
  <si>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</si>
  <si>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</si>
  <si>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</si>
  <si>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</si>
  <si>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</si>
  <si>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</si>
  <si>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</si>
  <si>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</si>
  <si>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</si>
  <si>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</si>
  <si>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</si>
  <si>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</si>
  <si>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</si>
  <si>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</si>
  <si>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</si>
  <si>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</si>
  <si>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</si>
  <si>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</si>
  <si>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</si>
  <si>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</si>
  <si>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</si>
  <si>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</si>
  <si>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</si>
  <si>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</si>
  <si>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</si>
  <si>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</si>
  <si>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</si>
  <si>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</si>
  <si>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</si>
  <si>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</si>
  <si>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</si>
  <si>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</si>
  <si>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</si>
  <si>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</si>
  <si>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</si>
  <si>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</si>
  <si>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</si>
  <si>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</si>
  <si>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</si>
  <si>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</si>
  <si>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</si>
  <si>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</si>
  <si>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</si>
  <si>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</si>
  <si>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</si>
  <si>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</si>
  <si>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</si>
  <si>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</si>
  <si>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</si>
  <si>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</si>
  <si>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</si>
  <si>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</si>
  <si>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</si>
  <si>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</si>
  <si>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</si>
  <si>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</si>
  <si>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</si>
  <si>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</si>
  <si>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</si>
  <si>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</si>
  <si>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</si>
  <si>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</si>
  <si>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</si>
  <si>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</si>
  <si>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</si>
  <si>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</si>
  <si>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</si>
  <si>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</si>
  <si>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</si>
  <si>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</si>
  <si>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</si>
  <si>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</si>
  <si>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</si>
  <si>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</si>
  <si>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</si>
  <si>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</si>
  <si>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</si>
  <si>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</si>
  <si>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</si>
  <si>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</si>
  <si>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</si>
  <si>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</si>
  <si>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</si>
  <si>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</si>
  <si>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</si>
  <si>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</si>
  <si>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</si>
  <si>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</si>
  <si>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</si>
  <si>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</si>
  <si>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</si>
  <si>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</si>
  <si>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</si>
  <si>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</si>
  <si>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</si>
  <si>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</si>
  <si>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</si>
  <si>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</si>
  <si>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</si>
  <si>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</si>
  <si>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</si>
  <si>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</si>
  <si>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</si>
  <si>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</si>
  <si>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</si>
  <si>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</si>
  <si>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</si>
  <si>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</si>
  <si>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</si>
  <si>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</si>
  <si>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</si>
  <si>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</si>
  <si>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</si>
  <si>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</si>
  <si>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</si>
  <si>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</si>
  <si>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</si>
  <si>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</si>
  <si>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</si>
  <si>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</si>
  <si>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</si>
  <si>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</si>
  <si>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</si>
  <si>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</si>
  <si>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</si>
  <si>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</si>
  <si>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</si>
  <si>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</si>
  <si>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</si>
  <si>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</si>
  <si>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</si>
  <si>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</si>
  <si>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</si>
  <si>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</si>
  <si>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</si>
  <si>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</si>
  <si>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</si>
  <si>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</si>
  <si>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</si>
  <si>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</si>
  <si>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</si>
  <si>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</si>
  <si>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</si>
  <si>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</si>
  <si>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</si>
  <si>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</si>
  <si>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</si>
  <si>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</si>
  <si>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</si>
  <si>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</si>
  <si>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</si>
  <si>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</si>
  <si>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</si>
  <si>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</si>
  <si>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</si>
  <si>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</si>
  <si>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</si>
  <si>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</si>
  <si>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</si>
  <si>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</si>
  <si>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</si>
  <si>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</si>
  <si>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</si>
  <si>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</si>
  <si>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</si>
  <si>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</si>
  <si>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</si>
  <si>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</si>
  <si>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</si>
  <si>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</si>
  <si>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</si>
  <si>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</si>
  <si>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</si>
  <si>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</si>
  <si>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</si>
  <si>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</si>
  <si>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</si>
  <si>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</si>
  <si>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</si>
  <si>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</si>
  <si>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</si>
  <si>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</si>
  <si>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</si>
  <si>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</si>
  <si>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</si>
  <si>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</si>
  <si>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</si>
  <si>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</si>
  <si>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</si>
  <si>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</si>
  <si>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</si>
  <si>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</si>
  <si>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</si>
  <si>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</si>
  <si>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</si>
  <si>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</si>
  <si>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</si>
  <si>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</si>
  <si>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</si>
  <si>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</si>
  <si>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</si>
  <si>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</si>
  <si>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</si>
  <si>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</si>
  <si>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</si>
  <si>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</si>
  <si>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</si>
  <si>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</si>
  <si>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</si>
  <si>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</si>
  <si>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</si>
  <si>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</si>
  <si>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</si>
  <si>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</si>
  <si>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</si>
  <si>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</si>
  <si>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</si>
  <si>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</si>
  <si>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</si>
  <si>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</si>
  <si>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</si>
  <si>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</si>
  <si>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</si>
  <si>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</si>
  <si>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</si>
  <si>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</si>
  <si>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</si>
  <si>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</si>
  <si>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</si>
  <si>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</si>
  <si>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</si>
  <si>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</si>
  <si>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</si>
  <si>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</si>
  <si>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</si>
  <si>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</si>
  <si>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</si>
  <si>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</si>
  <si>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</si>
  <si>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</si>
  <si>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</si>
  <si>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</si>
  <si>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</si>
  <si>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</si>
  <si>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</si>
  <si>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</si>
  <si>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</si>
  <si>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</si>
  <si>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</si>
  <si>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</si>
  <si>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</si>
  <si>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</si>
  <si>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</si>
  <si>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</si>
  <si>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</si>
  <si>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</si>
  <si>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</si>
  <si>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</si>
  <si>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</si>
  <si>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</si>
  <si>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</si>
  <si>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</si>
  <si>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</si>
  <si>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</si>
  <si>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</si>
  <si>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</si>
  <si>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</si>
  <si>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</si>
  <si>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</si>
  <si>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</si>
  <si>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</si>
  <si>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</si>
  <si>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</si>
  <si>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</si>
  <si>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</si>
  <si>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</si>
  <si>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</si>
  <si>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</si>
  <si>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</si>
  <si>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</si>
  <si>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</si>
  <si>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</si>
  <si>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</si>
  <si>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</si>
  <si>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</si>
  <si>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</si>
  <si>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</si>
  <si>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</si>
  <si>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</si>
  <si>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</si>
  <si>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</si>
  <si>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</si>
  <si>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</si>
  <si>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</si>
  <si>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</si>
  <si>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</si>
  <si>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</si>
  <si>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</si>
  <si>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</si>
  <si>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</si>
  <si>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</si>
  <si>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</si>
  <si>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</si>
  <si>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</si>
  <si>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</si>
  <si>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</si>
  <si>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</si>
  <si>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</si>
  <si>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</si>
  <si>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</si>
  <si>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</si>
  <si>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</si>
  <si>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</si>
  <si>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</si>
  <si>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</si>
  <si>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</si>
  <si>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</si>
  <si>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</si>
  <si>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</si>
  <si>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</si>
  <si>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</si>
  <si>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</si>
  <si>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</si>
  <si>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</si>
  <si>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</si>
  <si>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</si>
  <si>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</si>
  <si>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</si>
  <si>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</si>
  <si>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</si>
  <si>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</si>
  <si>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</si>
  <si>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</si>
  <si>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</si>
  <si>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</si>
  <si>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</si>
  <si>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</si>
  <si>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</si>
  <si>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</si>
  <si>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</si>
  <si>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</si>
  <si>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</si>
  <si>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</si>
  <si>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</si>
  <si>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</si>
  <si>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</si>
  <si>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</si>
  <si>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</si>
  <si>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</si>
  <si>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</si>
  <si>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</si>
  <si>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</si>
  <si>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</si>
  <si>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</si>
  <si>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</si>
  <si>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</si>
  <si>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</si>
  <si>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</si>
  <si>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</si>
  <si>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</si>
  <si>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</si>
  <si>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</si>
  <si>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</si>
  <si>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</si>
  <si>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</si>
  <si>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</si>
  <si>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</si>
  <si>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</si>
  <si>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</si>
  <si>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</si>
  <si>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</si>
  <si>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</si>
  <si>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</si>
  <si>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</si>
  <si>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</si>
  <si>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</si>
  <si>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</si>
  <si>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</si>
  <si>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</si>
  <si>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</si>
  <si>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</si>
  <si>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</si>
  <si>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</si>
  <si>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</si>
  <si>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</si>
  <si>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</si>
  <si>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</si>
  <si>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</si>
  <si>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</si>
  <si>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</si>
  <si>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</si>
  <si>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</si>
  <si>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</si>
  <si>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</si>
  <si>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</si>
  <si>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</si>
  <si>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</si>
  <si>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</si>
  <si>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</si>
  <si>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</si>
  <si>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</si>
  <si>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</si>
  <si>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</si>
  <si>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</si>
  <si>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</si>
  <si>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</si>
  <si>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</si>
  <si>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</si>
  <si>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</si>
  <si>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</si>
  <si>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</si>
  <si>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</si>
  <si>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</si>
  <si>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</si>
  <si>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</si>
  <si>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</si>
  <si>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</si>
  <si>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</si>
  <si>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</si>
  <si>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</si>
  <si>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</si>
  <si>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</si>
  <si>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</si>
  <si>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</si>
  <si>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</si>
  <si>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</si>
  <si>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</si>
  <si>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</si>
  <si>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</si>
  <si>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</si>
  <si>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</si>
  <si>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</si>
  <si>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</si>
  <si>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</si>
  <si>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</si>
  <si>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</si>
  <si>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</si>
  <si>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</si>
  <si>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</si>
  <si>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</si>
  <si>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</si>
  <si>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</si>
  <si>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</si>
  <si>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</si>
  <si>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</si>
  <si>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</si>
  <si>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</si>
  <si>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</si>
  <si>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</si>
  <si>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</si>
  <si>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</si>
  <si>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</si>
  <si>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</si>
  <si>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</si>
  <si>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</si>
  <si>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</si>
  <si>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</si>
  <si>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</si>
  <si>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</si>
  <si>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</si>
  <si>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</si>
  <si>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</si>
  <si>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</si>
  <si>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</si>
  <si>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</si>
  <si>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</si>
  <si>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</si>
  <si>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</si>
  <si>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</si>
  <si>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</si>
  <si>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</si>
  <si>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</si>
  <si>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</si>
  <si>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</si>
  <si>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</si>
  <si>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</si>
  <si>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</si>
  <si>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</si>
  <si>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</si>
  <si>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</si>
  <si>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</si>
  <si>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</si>
  <si>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</si>
  <si>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</si>
  <si>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</si>
  <si>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</si>
  <si>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</si>
  <si>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</si>
  <si>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</si>
  <si>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</si>
  <si>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</si>
  <si>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</si>
  <si>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</si>
  <si>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</si>
  <si>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</si>
  <si>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</si>
  <si>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</si>
  <si>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</si>
  <si>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</si>
  <si>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</si>
  <si>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</si>
  <si>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</si>
  <si>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</si>
  <si>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</si>
  <si>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</si>
  <si>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</si>
  <si>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</si>
  <si>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</si>
  <si>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</si>
  <si>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</si>
  <si>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</si>
  <si>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</si>
  <si>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</si>
  <si>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</si>
  <si>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</si>
  <si>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</si>
  <si>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</si>
  <si>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</si>
  <si>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</si>
  <si>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</si>
  <si>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</si>
  <si>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</si>
  <si>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</si>
  <si>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</si>
  <si>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</si>
  <si>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</si>
  <si>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</si>
  <si>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</si>
  <si>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</si>
  <si>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</si>
  <si>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</si>
  <si>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</si>
  <si>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</si>
  <si>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</si>
  <si>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</si>
  <si>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</si>
  <si>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</si>
  <si>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</si>
  <si>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</si>
  <si>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</si>
  <si>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</si>
  <si>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</si>
  <si>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</si>
  <si>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</si>
  <si>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</si>
  <si>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</si>
  <si>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</si>
  <si>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</si>
  <si>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</si>
  <si>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</si>
  <si>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</si>
  <si>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</si>
  <si>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</si>
  <si>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</si>
  <si>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</si>
  <si>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</si>
  <si>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</si>
  <si>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</si>
  <si>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</si>
  <si>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</si>
  <si>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</si>
  <si>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</si>
  <si>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</si>
  <si>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</si>
  <si>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</si>
  <si>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</si>
  <si>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</si>
  <si>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</si>
  <si>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</si>
  <si>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</si>
  <si>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</si>
  <si>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</si>
  <si>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</si>
  <si>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</si>
  <si>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</si>
  <si>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</si>
  <si>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</si>
  <si>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</si>
  <si>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</si>
  <si>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</si>
  <si>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</si>
  <si>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</si>
  <si>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</si>
  <si>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</si>
  <si>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</si>
  <si>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</si>
  <si>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</si>
  <si>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</si>
  <si>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</si>
  <si>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</si>
  <si>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</si>
  <si>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</si>
  <si>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</si>
  <si>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</si>
  <si>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</si>
  <si>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</si>
  <si>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</si>
  <si>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</si>
  <si>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</si>
  <si>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</si>
  <si>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</si>
  <si>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</si>
  <si>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</si>
  <si>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</si>
  <si>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</si>
  <si>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</si>
  <si>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</si>
  <si>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</si>
  <si>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</si>
  <si>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</si>
  <si>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</si>
  <si>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</si>
  <si>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</si>
  <si>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</si>
  <si>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</si>
  <si>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</si>
  <si>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</si>
  <si>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</si>
  <si>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</si>
  <si>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</si>
  <si>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</si>
  <si>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</si>
  <si>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</si>
  <si>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</si>
  <si>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</si>
  <si>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</si>
  <si>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</si>
  <si>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</si>
  <si>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</si>
  <si>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</si>
  <si>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</si>
  <si>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</si>
  <si>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</si>
  <si>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</si>
  <si>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</si>
  <si>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</si>
  <si>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</si>
  <si>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</si>
  <si>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</si>
  <si>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</si>
  <si>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</si>
  <si>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</si>
  <si>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</si>
  <si>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</si>
  <si>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</si>
  <si>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</si>
  <si>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</si>
  <si>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</si>
  <si>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</si>
  <si>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</si>
  <si>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</si>
  <si>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</si>
  <si>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</si>
  <si>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</si>
  <si>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</si>
  <si>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</si>
  <si>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</si>
  <si>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</si>
  <si>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</si>
  <si>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</si>
  <si>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</si>
  <si>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</si>
  <si>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</si>
  <si>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</si>
  <si>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</si>
  <si>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</si>
  <si>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</si>
  <si>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</si>
  <si>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</si>
  <si>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</si>
  <si>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</si>
  <si>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</si>
  <si>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</si>
  <si>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</si>
  <si>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</si>
  <si>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</si>
  <si>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</si>
  <si>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</si>
  <si>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</si>
  <si>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</si>
  <si>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</si>
  <si>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</si>
  <si>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</si>
  <si>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</si>
  <si>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</si>
  <si>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</si>
  <si>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</si>
  <si>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</si>
  <si>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</si>
  <si>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</si>
  <si>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</si>
  <si>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</si>
  <si>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</si>
  <si>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</si>
  <si>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</si>
  <si>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</si>
  <si>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</si>
  <si>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</si>
  <si>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</si>
  <si>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</si>
  <si>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</si>
  <si>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</si>
  <si>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</si>
  <si>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</si>
  <si>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</si>
  <si>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</si>
  <si>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</si>
  <si>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</si>
  <si>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</si>
  <si>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</si>
  <si>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</si>
  <si>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</si>
  <si>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</si>
  <si>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</si>
  <si>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</si>
  <si>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</si>
  <si>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</si>
  <si>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</si>
  <si>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</si>
  <si>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</si>
  <si>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</si>
  <si>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</si>
  <si>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</si>
  <si>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</si>
  <si>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</si>
  <si>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</si>
  <si>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</si>
  <si>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</si>
  <si>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</si>
  <si>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</si>
  <si>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</si>
  <si>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</si>
  <si>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</si>
  <si>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</si>
  <si>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</si>
  <si>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</si>
  <si>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</si>
  <si>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</si>
  <si>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</si>
  <si>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</si>
  <si>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</si>
  <si>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</si>
  <si>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</si>
  <si>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</si>
  <si>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</si>
  <si>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</si>
  <si>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</si>
  <si>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</si>
  <si>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</si>
  <si>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</si>
  <si>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</si>
  <si>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</si>
  <si>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</si>
  <si>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</si>
  <si>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</si>
  <si>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</si>
  <si>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</si>
  <si>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</si>
  <si>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</si>
  <si>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</si>
  <si>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</si>
  <si>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</si>
  <si>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</si>
  <si>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</si>
  <si>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</si>
  <si>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</si>
  <si>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</si>
  <si>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</si>
  <si>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</si>
  <si>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</si>
  <si>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</si>
  <si>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</si>
  <si>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</si>
  <si>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</si>
  <si>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</si>
  <si>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</si>
  <si>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</si>
  <si>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</si>
  <si>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</si>
  <si>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</si>
  <si>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</si>
  <si>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</si>
  <si>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</si>
  <si>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</si>
  <si>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</si>
  <si>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</si>
  <si>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</si>
  <si>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</si>
  <si>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</si>
  <si>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</si>
  <si>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</si>
  <si>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</si>
  <si>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</si>
  <si>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</si>
  <si>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</si>
  <si>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</si>
  <si>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</si>
  <si>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</si>
  <si>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</si>
  <si>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</si>
  <si>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</si>
  <si>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</si>
  <si>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</si>
  <si>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</si>
  <si>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</si>
  <si>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</si>
  <si>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</si>
  <si>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</si>
  <si>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</si>
  <si>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</si>
  <si>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</si>
  <si>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</si>
  <si>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</si>
  <si>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</si>
  <si>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</si>
  <si>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</si>
  <si>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</si>
  <si>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</si>
  <si>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</si>
  <si>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</si>
  <si>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</si>
  <si>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</si>
  <si>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</si>
  <si>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</si>
  <si>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</si>
  <si>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</si>
  <si>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</si>
  <si>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</si>
  <si>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</si>
  <si>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</si>
  <si>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</si>
  <si>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</si>
  <si>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</si>
  <si>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</si>
  <si>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</si>
  <si>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</si>
  <si>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</si>
  <si>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</si>
  <si>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</si>
  <si>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</si>
  <si>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</si>
  <si>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</si>
  <si>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</si>
  <si>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</si>
  <si>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</si>
  <si>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</si>
  <si>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</si>
  <si>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</si>
  <si>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</si>
  <si>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</si>
  <si>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</si>
  <si>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</si>
  <si>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</si>
  <si>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</si>
  <si>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</si>
  <si>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</si>
  <si>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</si>
  <si>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</si>
  <si>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</si>
  <si>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</si>
  <si>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</si>
  <si>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</si>
  <si>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</si>
  <si>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</si>
  <si>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</si>
  <si>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</si>
  <si>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</si>
  <si>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</si>
  <si>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</si>
  <si>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</si>
  <si>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</si>
  <si>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</si>
  <si>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</si>
  <si>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</si>
  <si>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</si>
  <si>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</si>
  <si>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</si>
  <si>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</si>
  <si>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</si>
  <si>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</si>
  <si>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</si>
  <si>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</si>
  <si>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</si>
  <si>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</si>
  <si>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</si>
  <si>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</si>
  <si>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</si>
  <si>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</si>
  <si>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</si>
  <si>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</si>
  <si>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</si>
  <si>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</si>
  <si>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</si>
  <si>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</si>
  <si>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</si>
  <si>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</si>
  <si>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</si>
  <si>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</si>
  <si>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</si>
  <si>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</si>
  <si>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</si>
  <si>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</si>
  <si>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</si>
  <si>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</si>
  <si>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</si>
  <si>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</si>
  <si>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</si>
  <si>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</si>
  <si>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</si>
  <si>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</si>
  <si>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</si>
  <si>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</si>
  <si>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</si>
  <si>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</si>
  <si>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</si>
  <si>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</si>
  <si>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</si>
  <si>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</si>
  <si>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</si>
  <si>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</si>
  <si>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</si>
  <si>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</si>
  <si>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</si>
  <si>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</si>
  <si>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</si>
  <si>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</si>
  <si>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</si>
  <si>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</si>
  <si>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</si>
  <si>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</si>
  <si>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</si>
  <si>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</si>
  <si>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</si>
  <si>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</si>
  <si>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</si>
  <si>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</si>
  <si>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</si>
  <si>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</si>
  <si>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</si>
  <si>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</si>
  <si>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</si>
  <si>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</si>
  <si>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</si>
  <si>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</si>
  <si>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</si>
  <si>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</si>
  <si>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</si>
  <si>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</si>
  <si>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</si>
  <si>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</si>
  <si>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</si>
  <si>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</si>
  <si>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</si>
  <si>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</si>
  <si>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</si>
  <si>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</si>
  <si>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</si>
  <si>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</si>
  <si>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</si>
  <si>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</si>
  <si>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</si>
  <si>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</si>
  <si>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</si>
  <si>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</si>
  <si>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</si>
  <si>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</si>
  <si>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</si>
  <si>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</si>
  <si>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</si>
  <si>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</si>
  <si>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</si>
  <si>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</si>
  <si>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</si>
  <si>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</si>
  <si>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</si>
  <si>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</si>
  <si>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</si>
  <si>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</si>
  <si>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</si>
  <si>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</si>
  <si>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</si>
  <si>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</si>
  <si>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</si>
  <si>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</si>
  <si>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</si>
  <si>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</si>
  <si>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</si>
  <si>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</si>
  <si>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</si>
  <si>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</si>
  <si>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</si>
  <si>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</si>
  <si>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</si>
  <si>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</si>
  <si>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</si>
  <si>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</si>
  <si>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</si>
  <si>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</si>
  <si>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</si>
  <si>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</si>
  <si>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</si>
  <si>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</si>
  <si>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</si>
  <si>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</si>
  <si>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</si>
  <si>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</si>
  <si>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</si>
  <si>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</si>
  <si>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</si>
  <si>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</si>
  <si>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</si>
  <si>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</si>
  <si>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</si>
  <si>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</si>
  <si>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</si>
  <si>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</si>
  <si>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</si>
  <si>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</si>
  <si>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</si>
  <si>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</si>
  <si>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</si>
  <si>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</si>
  <si>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</si>
  <si>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</si>
  <si>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</si>
  <si>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</si>
  <si>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</si>
  <si>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</si>
  <si>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</si>
  <si>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</si>
  <si>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</si>
  <si>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</si>
  <si>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</si>
  <si>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</si>
  <si>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</si>
  <si>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</si>
  <si>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</si>
  <si>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</si>
  <si>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</si>
  <si>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</si>
  <si>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</si>
  <si>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</si>
  <si>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</si>
  <si>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</si>
  <si>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</si>
  <si>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</si>
  <si>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</si>
  <si>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</si>
  <si>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</si>
  <si>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</si>
  <si>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</si>
  <si>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</si>
  <si>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</si>
  <si>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</si>
  <si>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</si>
  <si>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</si>
  <si>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</si>
  <si>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</si>
  <si>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</si>
  <si>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</si>
  <si>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</si>
  <si>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</si>
  <si>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</si>
  <si>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</si>
  <si>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</si>
  <si>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</si>
  <si>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</si>
  <si>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</si>
  <si>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</si>
  <si>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</si>
  <si>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</si>
  <si>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</si>
  <si>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</si>
  <si>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</si>
  <si>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</si>
  <si>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</si>
  <si>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</si>
  <si>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</si>
  <si>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</si>
  <si>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</si>
  <si>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</si>
  <si>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</si>
  <si>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</si>
  <si>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</si>
  <si>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</si>
  <si>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</si>
  <si>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</si>
  <si>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</si>
  <si>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</si>
  <si>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</si>
  <si>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</si>
  <si>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</si>
  <si>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</si>
  <si>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</si>
  <si>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</si>
  <si>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</si>
  <si>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</si>
  <si>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</si>
  <si>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</si>
  <si>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</si>
  <si>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</si>
  <si>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</si>
  <si>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</si>
  <si>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</si>
  <si>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</si>
  <si>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</si>
  <si>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</si>
  <si>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</si>
  <si>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</si>
  <si>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</si>
  <si>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</si>
  <si>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</si>
  <si>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</si>
  <si>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</si>
  <si>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</si>
  <si>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</si>
  <si>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</si>
  <si>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</si>
  <si>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</si>
  <si>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</si>
  <si>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</si>
  <si>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</si>
  <si>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</si>
  <si>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</si>
  <si>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</si>
  <si>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</si>
  <si>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</si>
  <si>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</si>
  <si>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</si>
  <si>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</si>
  <si>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</si>
  <si>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</si>
  <si>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</si>
  <si>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</si>
  <si>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</si>
  <si>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</si>
  <si>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</si>
  <si>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</si>
  <si>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</si>
  <si>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</si>
  <si>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</si>
  <si>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</si>
  <si>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</si>
  <si>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</si>
  <si>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</si>
  <si>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</si>
  <si>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</si>
  <si>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</si>
  <si>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</si>
  <si>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</si>
  <si>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</si>
  <si>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</si>
  <si>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</si>
  <si>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</si>
  <si>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</si>
  <si>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</si>
  <si>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</si>
  <si>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</si>
  <si>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</si>
  <si>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</si>
  <si>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</si>
  <si>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</si>
  <si>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</si>
  <si>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</si>
  <si>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</si>
  <si>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</si>
  <si>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</si>
  <si>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</si>
  <si>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</si>
  <si>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</si>
  <si>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</si>
  <si>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</si>
  <si>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</si>
  <si>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</si>
  <si>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</si>
  <si>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</si>
  <si>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</si>
  <si>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</si>
  <si>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</si>
  <si>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</si>
  <si>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</si>
  <si>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</si>
  <si>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</si>
  <si>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</si>
  <si>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</si>
  <si>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</si>
  <si>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</si>
  <si>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</si>
  <si>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</si>
  <si>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</si>
  <si>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</si>
  <si>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</si>
  <si>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</si>
  <si>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</si>
  <si>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</si>
  <si>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</si>
  <si>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</si>
  <si>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</si>
  <si>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</si>
  <si>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</si>
  <si>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</si>
  <si>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</si>
  <si>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</si>
  <si>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</si>
  <si>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</si>
  <si>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</si>
  <si>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</si>
  <si>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</si>
  <si>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</si>
  <si>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</si>
  <si>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</si>
  <si>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</si>
  <si>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</si>
  <si>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</si>
  <si>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</si>
  <si>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</si>
  <si>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</si>
  <si>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</si>
  <si>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</si>
  <si>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</si>
  <si>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</si>
  <si>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</si>
  <si>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</si>
  <si>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</si>
  <si>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</si>
  <si>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</si>
  <si>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</si>
  <si>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</si>
  <si>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</si>
  <si>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</si>
  <si>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</si>
  <si>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</si>
  <si>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</si>
  <si>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</si>
  <si>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</si>
  <si>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</si>
  <si>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</si>
  <si>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</si>
  <si>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</si>
  <si>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</si>
  <si>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</si>
  <si>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</si>
  <si>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</si>
  <si>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</si>
  <si>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</si>
  <si>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</si>
  <si>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</si>
  <si>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</si>
  <si>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</si>
  <si>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</si>
  <si>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</si>
  <si>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</si>
  <si>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</si>
  <si>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</si>
  <si>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</si>
  <si>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</si>
  <si>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</si>
  <si>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</si>
  <si>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</si>
  <si>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</si>
  <si>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</si>
  <si>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</si>
  <si>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</si>
  <si>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</si>
  <si>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</si>
  <si>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</si>
  <si>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</si>
  <si>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</si>
  <si>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</si>
  <si>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</si>
  <si>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</si>
  <si>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</si>
  <si>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</si>
  <si>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</si>
  <si>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</si>
  <si>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</si>
  <si>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</si>
  <si>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</si>
  <si>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</si>
  <si>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</si>
  <si>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</si>
  <si>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</si>
  <si>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</si>
  <si>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</si>
  <si>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</si>
  <si>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</si>
  <si>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</si>
  <si>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</si>
  <si>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</si>
  <si>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</si>
  <si>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</si>
  <si>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</si>
  <si>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</si>
  <si>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</si>
  <si>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</si>
  <si>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</si>
  <si>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</si>
  <si>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</si>
  <si>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</si>
  <si>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</si>
  <si>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</si>
  <si>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</si>
  <si>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</si>
  <si>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</si>
  <si>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</si>
  <si>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</si>
  <si>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</si>
  <si>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</si>
  <si>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</si>
  <si>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</si>
  <si>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</si>
  <si>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</si>
  <si>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</si>
  <si>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</si>
  <si>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</si>
  <si>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</si>
  <si>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</si>
  <si>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</si>
  <si>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</si>
  <si>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</si>
  <si>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</si>
  <si>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</si>
  <si>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</si>
  <si>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</si>
  <si>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</si>
  <si>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</si>
  <si>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</si>
  <si>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</si>
  <si>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</si>
  <si>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</si>
  <si>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</si>
  <si>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</si>
  <si>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</si>
  <si>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</si>
  <si>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</si>
  <si>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</si>
  <si>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</si>
  <si>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</si>
  <si>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</si>
  <si>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</si>
  <si>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</si>
  <si>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</si>
  <si>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</si>
  <si>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</si>
  <si>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</si>
  <si>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</si>
  <si>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</si>
  <si>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</si>
  <si>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</si>
  <si>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</si>
  <si>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</si>
  <si>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</si>
  <si>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</si>
  <si>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</si>
  <si>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</si>
  <si>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</si>
  <si>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</si>
  <si>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</si>
  <si>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</si>
  <si>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</si>
  <si>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</si>
  <si>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</si>
  <si>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</si>
  <si>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</si>
  <si>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</si>
  <si>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</si>
  <si>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</si>
  <si>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</si>
  <si>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</si>
  <si>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</si>
  <si>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</si>
  <si>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</si>
  <si>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</si>
  <si>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</si>
  <si>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</si>
  <si>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</si>
  <si>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</si>
  <si>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</si>
  <si>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</si>
  <si>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</si>
  <si>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</si>
  <si>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</si>
  <si>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</si>
  <si>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</si>
  <si>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</si>
  <si>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</si>
  <si>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</si>
  <si>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</si>
  <si>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</si>
  <si>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</si>
  <si>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</si>
  <si>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</si>
  <si>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</si>
  <si>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</si>
  <si>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</si>
  <si>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</si>
  <si>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</si>
  <si>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</si>
  <si>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</si>
  <si>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</si>
  <si>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</si>
  <si>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</si>
  <si>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</si>
  <si>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</si>
  <si>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</si>
  <si>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</si>
  <si>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</si>
  <si>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</si>
  <si>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</si>
  <si>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</si>
  <si>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</si>
  <si>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</si>
  <si>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</si>
  <si>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</si>
  <si>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</si>
  <si>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</si>
  <si>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</si>
  <si>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</si>
  <si>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</si>
  <si>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</si>
  <si>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</si>
  <si>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</si>
  <si>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</si>
  <si>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</si>
  <si>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</si>
  <si>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</si>
  <si>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</si>
  <si>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</si>
  <si>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</si>
  <si>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</si>
  <si>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</si>
  <si>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</si>
  <si>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</si>
  <si>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</si>
  <si>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</si>
  <si>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</si>
  <si>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</si>
  <si>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</si>
  <si>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</si>
  <si>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</si>
  <si>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</si>
  <si>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</si>
  <si>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</si>
  <si>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</si>
  <si>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</si>
  <si>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</si>
  <si>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</si>
  <si>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</si>
  <si>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</si>
  <si>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</si>
  <si>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</si>
  <si>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</si>
  <si>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</si>
  <si>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</si>
  <si>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</si>
  <si>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</si>
  <si>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</si>
  <si>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</si>
  <si>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</si>
  <si>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</si>
  <si>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</si>
  <si>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</si>
  <si>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</si>
  <si>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</si>
  <si>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</si>
  <si>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</si>
  <si>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</si>
  <si>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</si>
  <si>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</si>
  <si>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</si>
  <si>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</si>
  <si>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</si>
  <si>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</si>
  <si>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</si>
  <si>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</si>
  <si>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</si>
  <si>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</si>
  <si>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</si>
  <si>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</si>
  <si>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</si>
  <si>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</si>
  <si>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</si>
  <si>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</si>
  <si>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</si>
  <si>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</si>
  <si>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</si>
  <si>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</si>
  <si>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</si>
  <si>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</si>
  <si>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</si>
  <si>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</si>
  <si>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</si>
  <si>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</si>
  <si>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</si>
  <si>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</si>
  <si>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</si>
  <si>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</si>
  <si>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</si>
  <si>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</si>
  <si>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</si>
  <si>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</si>
  <si>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</si>
  <si>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</si>
  <si>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</si>
  <si>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</si>
  <si>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</si>
  <si>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</si>
  <si>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</si>
  <si>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</si>
  <si>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</si>
  <si>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</si>
  <si>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</si>
  <si>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</si>
  <si>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</si>
  <si>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</si>
  <si>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</si>
  <si>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</si>
  <si>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</si>
  <si>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</si>
  <si>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</si>
  <si>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</si>
  <si>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</si>
  <si>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</si>
  <si>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</si>
  <si>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</si>
  <si>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</si>
  <si>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</si>
  <si>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</si>
  <si>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</si>
  <si>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</si>
  <si>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</si>
  <si>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</si>
  <si>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</si>
  <si>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</si>
  <si>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</si>
  <si>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</si>
  <si>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</si>
  <si>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</si>
  <si>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</si>
  <si>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</si>
  <si>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</si>
  <si>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</si>
  <si>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</si>
  <si>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</si>
  <si>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</si>
  <si>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</si>
  <si>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</si>
  <si>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</si>
  <si>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</si>
  <si>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</si>
  <si>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</si>
  <si>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</si>
  <si>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</si>
  <si>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</si>
  <si>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</si>
  <si>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</si>
  <si>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</si>
  <si>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</si>
  <si>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</si>
  <si>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</si>
  <si>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</si>
  <si>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</si>
  <si>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</si>
  <si>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</si>
  <si>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</si>
  <si>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</si>
  <si>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</si>
  <si>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</si>
  <si>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</si>
  <si>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</si>
  <si>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</si>
  <si>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</si>
  <si>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</si>
  <si>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</si>
  <si>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</si>
  <si>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</si>
  <si>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</si>
  <si>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</si>
  <si>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</si>
  <si>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</si>
  <si>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</si>
  <si>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</si>
  <si>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</si>
  <si>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</si>
  <si>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</si>
  <si>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</si>
  <si>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</si>
  <si>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</si>
  <si>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</si>
  <si>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</si>
  <si>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</si>
  <si>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</si>
  <si>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</si>
  <si>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</si>
  <si>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</si>
  <si>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</si>
  <si>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</si>
  <si>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</si>
  <si>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</si>
  <si>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</si>
  <si>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</si>
  <si>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</si>
  <si>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</si>
  <si>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</si>
  <si>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</si>
  <si>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</si>
  <si>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</si>
  <si>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</si>
  <si>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</si>
  <si>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</si>
  <si>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</si>
  <si>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</si>
  <si>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</si>
  <si>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</si>
  <si>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</si>
  <si>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</si>
  <si>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</si>
  <si>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</si>
  <si>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</si>
  <si>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</si>
  <si>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</si>
  <si>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</si>
  <si>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</si>
  <si>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</si>
  <si>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</si>
  <si>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</si>
  <si>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</si>
  <si>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</si>
  <si>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</si>
  <si>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</si>
  <si>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</si>
  <si>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</si>
  <si>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</si>
  <si>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</si>
  <si>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</si>
  <si>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</si>
  <si>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</si>
  <si>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</si>
  <si>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</si>
  <si>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</si>
  <si>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</si>
  <si>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</si>
  <si>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</si>
  <si>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</si>
  <si>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</si>
  <si>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</si>
  <si>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</si>
  <si>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</si>
  <si>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</si>
  <si>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</si>
  <si>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</si>
  <si>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</si>
  <si>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</si>
  <si>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</si>
  <si>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</si>
  <si>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</si>
  <si>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</si>
  <si>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</si>
  <si>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</si>
  <si>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</si>
  <si>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</si>
  <si>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</si>
  <si>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</si>
  <si>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</si>
  <si>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</si>
  <si>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</si>
  <si>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</si>
  <si>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</si>
  <si>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</si>
  <si>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</si>
  <si>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</si>
  <si>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</si>
  <si>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</si>
  <si>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</si>
  <si>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</si>
  <si>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</si>
  <si>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</si>
  <si>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</si>
  <si>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</si>
  <si>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</si>
  <si>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</si>
  <si>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</si>
  <si>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</si>
  <si>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</si>
  <si>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</si>
  <si>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</si>
  <si>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</si>
  <si>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</si>
  <si>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</si>
  <si>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</si>
  <si>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</si>
  <si>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</si>
  <si>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</si>
  <si>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</si>
  <si>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</si>
  <si>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</si>
  <si>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</si>
  <si>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</si>
  <si>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</si>
  <si>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</si>
  <si>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</si>
  <si>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</si>
  <si>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</si>
  <si>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</si>
  <si>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</si>
  <si>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</si>
  <si>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</si>
  <si>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</si>
  <si>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</si>
  <si>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</si>
  <si>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</si>
  <si>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</si>
  <si>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</si>
  <si>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</si>
  <si>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</si>
  <si>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</si>
  <si>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</si>
  <si>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</si>
  <si>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</si>
  <si>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</si>
  <si>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</si>
  <si>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</si>
  <si>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</si>
  <si>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</si>
  <si>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</si>
  <si>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</si>
  <si>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</si>
  <si>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</si>
  <si>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</si>
  <si>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</si>
  <si>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</si>
  <si>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</si>
  <si>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</si>
  <si>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</si>
  <si>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</si>
  <si>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</si>
  <si>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</si>
  <si>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</si>
  <si>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</si>
  <si>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</si>
  <si>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</si>
  <si>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</si>
  <si>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</si>
  <si>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</si>
  <si>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</si>
  <si>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</si>
  <si>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</si>
  <si>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</si>
  <si>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</si>
  <si>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</si>
  <si>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</si>
  <si>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</si>
  <si>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</si>
  <si>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</si>
  <si>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</si>
  <si>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</si>
  <si>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</si>
  <si>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</si>
  <si>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</si>
  <si>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</si>
  <si>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</si>
  <si>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</si>
  <si>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</si>
  <si>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</si>
  <si>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</si>
  <si>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</si>
  <si>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</si>
  <si>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</si>
  <si>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</si>
  <si>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</si>
  <si>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</si>
  <si>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</si>
  <si>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</si>
  <si>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</si>
  <si>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</si>
  <si>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</si>
  <si>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</si>
  <si>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</si>
  <si>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</si>
  <si>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</si>
  <si>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</si>
  <si>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</si>
  <si>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</si>
  <si>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</si>
  <si>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</si>
  <si>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</si>
  <si>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</si>
  <si>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</si>
  <si>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</si>
  <si>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</si>
  <si>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</si>
  <si>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</si>
  <si>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</si>
  <si>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</si>
  <si>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</si>
  <si>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</si>
  <si>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</si>
  <si>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</si>
  <si>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</si>
  <si>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</si>
  <si>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</si>
  <si>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</si>
  <si>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</si>
  <si>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</si>
  <si>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</si>
  <si>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</si>
  <si>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</si>
  <si>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</si>
  <si>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</si>
  <si>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</si>
  <si>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</si>
  <si>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</si>
  <si>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</si>
  <si>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</si>
  <si>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</si>
  <si>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</si>
  <si>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</si>
  <si>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</si>
  <si>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</si>
  <si>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</si>
  <si>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</si>
  <si>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</si>
  <si>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</si>
  <si>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</si>
  <si>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</si>
  <si>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</si>
  <si>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</si>
  <si>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</si>
  <si>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</si>
  <si>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</si>
  <si>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</si>
  <si>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</si>
  <si>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</si>
  <si>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</si>
  <si>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</si>
  <si>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</si>
  <si>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</si>
  <si>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</si>
  <si>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</si>
  <si>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</si>
  <si>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</si>
  <si>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</si>
  <si>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</si>
  <si>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</si>
  <si>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</si>
  <si>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</si>
  <si>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</si>
  <si>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</si>
  <si>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</si>
  <si>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</si>
  <si>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</si>
  <si>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</si>
  <si>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</si>
  <si>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</si>
  <si>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</si>
  <si>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</si>
  <si>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</si>
  <si>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</si>
  <si>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</si>
  <si>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</si>
  <si>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</si>
  <si>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</si>
  <si>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</si>
  <si>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</si>
  <si>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</si>
  <si>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</si>
  <si>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</si>
  <si>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</si>
  <si>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</si>
  <si>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</si>
  <si>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</si>
  <si>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</si>
  <si>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</si>
  <si>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</si>
  <si>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</si>
  <si>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</si>
  <si>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</si>
  <si>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</si>
  <si>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</si>
  <si>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</si>
  <si>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</si>
  <si>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</si>
  <si>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</si>
  <si>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</si>
  <si>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</si>
  <si>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</si>
  <si>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</si>
  <si>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</si>
  <si>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</si>
  <si>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</si>
  <si>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</si>
  <si>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</si>
  <si>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</si>
  <si>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</si>
  <si>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</si>
  <si>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</si>
  <si>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</si>
  <si>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</si>
  <si>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</si>
  <si>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</si>
  <si>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</si>
  <si>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</si>
  <si>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</si>
  <si>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</si>
  <si>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</si>
  <si>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</si>
  <si>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</si>
  <si>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</si>
  <si>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</si>
  <si>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</si>
  <si>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</si>
  <si>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</si>
  <si>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</si>
  <si>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</si>
  <si>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</si>
  <si>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</si>
  <si>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</si>
  <si>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</si>
  <si>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</si>
  <si>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</si>
  <si>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</si>
  <si>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</si>
  <si>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</si>
  <si>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</si>
  <si>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</si>
  <si>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</si>
  <si>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</si>
  <si>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</si>
  <si>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</si>
  <si>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</si>
  <si>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</si>
  <si>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</si>
  <si>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</si>
  <si>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</si>
  <si>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</si>
  <si>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</si>
  <si>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</si>
  <si>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</si>
  <si>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</si>
  <si>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</si>
  <si>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</si>
  <si>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</si>
  <si>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</si>
  <si>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</si>
  <si>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</si>
  <si>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</si>
  <si>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</si>
  <si>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</si>
  <si>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</si>
  <si>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</si>
  <si>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</si>
  <si>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</si>
  <si>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</si>
  <si>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</si>
  <si>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</si>
  <si>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</si>
  <si>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</si>
  <si>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</si>
  <si>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</si>
  <si>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</si>
  <si>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</si>
  <si>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</si>
  <si>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</si>
  <si>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</si>
  <si>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</si>
  <si>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</si>
  <si>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</si>
  <si>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</si>
  <si>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</si>
  <si>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</si>
  <si>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</si>
  <si>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</si>
  <si>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</si>
  <si>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</si>
  <si>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</si>
  <si>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</si>
  <si>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</si>
  <si>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</si>
  <si>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</si>
  <si>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</si>
  <si>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</si>
  <si>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</si>
  <si>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</si>
  <si>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</si>
  <si>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</si>
  <si>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</si>
  <si>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</si>
  <si>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</si>
  <si>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</si>
  <si>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</si>
  <si>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</si>
  <si>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</si>
  <si>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</si>
  <si>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</si>
  <si>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</si>
  <si>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</si>
  <si>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</si>
  <si>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</si>
  <si>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</si>
  <si>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</si>
  <si>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</si>
  <si>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</si>
  <si>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</si>
  <si>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</si>
  <si>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</si>
  <si>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</si>
  <si>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</si>
  <si>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</si>
  <si>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</si>
  <si>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</si>
  <si>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</si>
  <si>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</si>
  <si>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</si>
  <si>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</si>
  <si>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</si>
  <si>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</si>
  <si>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</si>
  <si>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</si>
  <si>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</si>
  <si>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</si>
  <si>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</si>
  <si>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</si>
  <si>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</si>
  <si>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</si>
  <si>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</si>
  <si>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</si>
  <si>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</si>
  <si>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</si>
  <si>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</si>
  <si>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</si>
  <si>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</si>
  <si>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</si>
  <si>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</si>
  <si>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</si>
  <si>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</si>
  <si>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</si>
  <si>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</si>
  <si>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</si>
  <si>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</si>
  <si>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</si>
  <si>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</si>
  <si>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</si>
  <si>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</si>
  <si>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</si>
  <si>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</si>
  <si>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</si>
  <si>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</si>
  <si>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</si>
  <si>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</si>
  <si>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</si>
  <si>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</si>
  <si>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</si>
  <si>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</si>
  <si>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</si>
  <si>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</si>
  <si>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</si>
  <si>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</si>
  <si>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</si>
  <si>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</si>
  <si>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</si>
  <si>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</si>
  <si>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</si>
  <si>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</si>
  <si>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</si>
  <si>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</si>
  <si>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</si>
  <si>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</si>
  <si>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</si>
  <si>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</si>
  <si>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</si>
  <si>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</si>
  <si>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</si>
  <si>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</si>
  <si>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</si>
  <si>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</si>
  <si>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</si>
  <si>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</si>
  <si>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</si>
  <si>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</si>
  <si>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</si>
  <si>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</si>
  <si>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</si>
  <si>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</si>
  <si>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</si>
  <si>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</si>
  <si>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</si>
  <si>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</si>
  <si>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</si>
  <si>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</si>
  <si>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</si>
  <si>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</si>
  <si>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</si>
  <si>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</si>
  <si>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</si>
  <si>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</si>
  <si>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</si>
  <si>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</si>
  <si>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</si>
  <si>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</si>
  <si>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</si>
  <si>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</si>
  <si>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</si>
  <si>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</si>
  <si>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</si>
  <si>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</si>
  <si>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</si>
  <si>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</si>
  <si>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</si>
  <si>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</si>
  <si>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</si>
  <si>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</si>
  <si>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</si>
  <si>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</si>
  <si>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</si>
  <si>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</si>
  <si>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</si>
  <si>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</si>
  <si>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</si>
  <si>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</si>
  <si>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</si>
  <si>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</si>
  <si>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</si>
  <si>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</si>
  <si>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</si>
  <si>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</si>
  <si>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</si>
  <si>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</si>
  <si>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</si>
  <si>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</si>
  <si>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</si>
  <si>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</si>
  <si>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</si>
  <si>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</si>
  <si>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</si>
  <si>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</si>
  <si>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</si>
  <si>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</si>
  <si>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</si>
  <si>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</si>
  <si>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</si>
  <si>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</si>
  <si>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</si>
  <si>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</si>
  <si>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</si>
  <si>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</si>
  <si>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</si>
  <si>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</si>
  <si>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</si>
  <si>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</si>
  <si>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</si>
  <si>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</si>
  <si>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</si>
  <si>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</si>
  <si>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</si>
  <si>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</si>
  <si>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</si>
  <si>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</si>
  <si>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</si>
  <si>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</si>
  <si>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</si>
  <si>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</si>
  <si>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</si>
  <si>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</si>
  <si>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</si>
  <si>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</si>
  <si>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</si>
  <si>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</si>
  <si>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</si>
  <si>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</si>
  <si>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</si>
  <si>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</si>
  <si>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</si>
  <si>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</si>
  <si>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</si>
  <si>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</si>
  <si>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</si>
  <si>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</si>
  <si>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</si>
  <si>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</si>
  <si>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</si>
  <si>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</si>
  <si>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</si>
  <si>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</si>
  <si>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</si>
  <si>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</si>
  <si>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</si>
  <si>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</si>
  <si>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</si>
  <si>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</si>
  <si>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</si>
  <si>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</si>
  <si>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</si>
  <si>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</si>
  <si>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</si>
  <si>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</si>
  <si>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</si>
  <si>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</si>
  <si>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</si>
  <si>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</si>
  <si>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</si>
  <si>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</si>
  <si>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</si>
  <si>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</si>
  <si>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</si>
  <si>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</si>
  <si>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</si>
  <si>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</si>
  <si>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</si>
  <si>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</si>
  <si>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</si>
  <si>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</si>
  <si>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</si>
  <si>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</si>
  <si>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</si>
  <si>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</si>
  <si>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</si>
  <si>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</si>
  <si>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</si>
  <si>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</si>
  <si>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</si>
  <si>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</si>
  <si>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</si>
  <si>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</si>
  <si>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</si>
  <si>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</si>
  <si>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</si>
  <si>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</si>
  <si>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</si>
  <si>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</si>
  <si>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</si>
  <si>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</si>
  <si>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</si>
  <si>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</si>
  <si>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</si>
  <si>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</si>
  <si>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</si>
  <si>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</si>
  <si>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</si>
  <si>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</si>
  <si>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</si>
  <si>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</si>
  <si>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</si>
  <si>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</si>
  <si>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</si>
  <si>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</si>
  <si>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</si>
  <si>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</si>
  <si>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</si>
  <si>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</si>
  <si>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</si>
  <si>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</si>
  <si>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</si>
  <si>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</si>
  <si>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</si>
  <si>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</si>
  <si>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</si>
  <si>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</si>
  <si>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</si>
  <si>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</si>
  <si>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</si>
  <si>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</si>
  <si>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</si>
  <si>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</si>
  <si>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</si>
  <si>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</si>
  <si>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</si>
  <si>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</si>
  <si>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</si>
  <si>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</si>
  <si>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</si>
  <si>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</si>
  <si>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</si>
  <si>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</si>
  <si>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</si>
  <si>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</si>
  <si>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</si>
  <si>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</si>
  <si>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</si>
  <si>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</si>
  <si>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</si>
  <si>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</si>
  <si>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</si>
  <si>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</si>
  <si>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</si>
  <si>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</si>
  <si>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</si>
  <si>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</si>
  <si>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</si>
  <si>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</si>
  <si>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</si>
  <si>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</si>
  <si>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</si>
  <si>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</si>
  <si>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</si>
  <si>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</si>
  <si>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</si>
  <si>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</si>
  <si>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</si>
  <si>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</si>
  <si>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</si>
  <si>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</si>
  <si>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</si>
  <si>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</si>
  <si>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</si>
  <si>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</si>
  <si>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</si>
  <si>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</si>
  <si>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</si>
  <si>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</si>
  <si>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</si>
  <si>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</si>
  <si>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</si>
  <si>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</si>
  <si>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</si>
  <si>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</si>
  <si>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</si>
  <si>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</si>
  <si>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</si>
  <si>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</si>
  <si>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</si>
  <si>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</si>
  <si>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</si>
  <si>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</si>
  <si>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</si>
  <si>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</si>
  <si>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</si>
  <si>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</si>
  <si>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</si>
  <si>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</si>
  <si>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</si>
  <si>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</si>
  <si>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</si>
  <si>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</si>
  <si>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</si>
  <si>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</si>
  <si>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</si>
  <si>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</si>
  <si>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</si>
  <si>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</si>
  <si>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</si>
  <si>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</si>
  <si>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</si>
  <si>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</si>
  <si>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</si>
  <si>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</si>
  <si>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</si>
  <si>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</si>
  <si>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</si>
  <si>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</si>
  <si>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</si>
  <si>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</si>
  <si>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</si>
  <si>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</si>
  <si>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</si>
  <si>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</si>
  <si>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</si>
  <si>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</si>
  <si>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</si>
  <si>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</si>
  <si>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</si>
  <si>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</si>
  <si>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</si>
  <si>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</si>
  <si>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</si>
  <si>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</si>
  <si>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</si>
  <si>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</si>
  <si>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</si>
  <si>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</si>
  <si>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</si>
  <si>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</si>
  <si>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</si>
  <si>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</si>
  <si>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</si>
  <si>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</si>
  <si>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</si>
  <si>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</si>
  <si>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</si>
  <si>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</si>
  <si>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</si>
  <si>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</si>
  <si>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</si>
  <si>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</si>
  <si>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</si>
  <si>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</si>
  <si>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</si>
  <si>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</si>
  <si>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</si>
  <si>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</si>
  <si>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</si>
  <si>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</si>
  <si>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</si>
  <si>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</si>
  <si>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</si>
  <si>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</si>
  <si>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</si>
  <si>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</si>
  <si>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</si>
  <si>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</si>
  <si>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</si>
  <si>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</si>
  <si>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</si>
  <si>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</si>
  <si>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</si>
  <si>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</si>
  <si>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</si>
  <si>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</si>
  <si>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</si>
  <si>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</si>
  <si>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</si>
  <si>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</si>
  <si>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</si>
  <si>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</si>
  <si>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</si>
  <si>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</si>
  <si>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</si>
  <si>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</si>
  <si>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</si>
  <si>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</si>
  <si>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</si>
  <si>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</si>
  <si>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</si>
  <si>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</si>
  <si>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</si>
  <si>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</si>
  <si>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</si>
  <si>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</si>
  <si>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</si>
  <si>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</si>
  <si>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</si>
  <si>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</si>
  <si>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</si>
  <si>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</si>
  <si>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</si>
  <si>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</si>
  <si>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</si>
  <si>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</si>
  <si>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</si>
  <si>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</si>
  <si>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</si>
  <si>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</si>
  <si>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</si>
  <si>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</si>
  <si>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</si>
  <si>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</si>
  <si>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</si>
  <si>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</si>
  <si>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</si>
  <si>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</si>
  <si>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</si>
  <si>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</si>
  <si>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</si>
  <si>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</si>
  <si>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</si>
  <si>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</si>
  <si>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</si>
  <si>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</si>
  <si>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</si>
  <si>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</si>
  <si>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</si>
  <si>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</si>
  <si>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</si>
  <si>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</si>
  <si>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</si>
  <si>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</si>
  <si>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</si>
  <si>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</si>
  <si>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</si>
  <si>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</si>
  <si>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</si>
  <si>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</si>
  <si>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</si>
  <si>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</si>
  <si>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</si>
  <si>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</si>
  <si>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</si>
  <si>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</si>
  <si>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</si>
  <si>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</si>
  <si>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</si>
  <si>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</si>
  <si>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</si>
  <si>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</si>
  <si>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</si>
  <si>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</si>
  <si>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</si>
  <si>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</si>
  <si>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</si>
  <si>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</si>
  <si>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</si>
  <si>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</si>
  <si>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</si>
  <si>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</si>
  <si>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</si>
  <si>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</si>
  <si>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</si>
  <si>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</si>
  <si>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</si>
  <si>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</si>
  <si>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</si>
  <si>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</si>
  <si>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</si>
  <si>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</si>
  <si>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</si>
  <si>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</si>
  <si>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</si>
  <si>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</si>
  <si>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</si>
  <si>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</si>
  <si>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</si>
  <si>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</si>
  <si>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</si>
  <si>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</si>
  <si>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</si>
  <si>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</si>
  <si>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</si>
  <si>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</si>
  <si>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</si>
  <si>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</si>
  <si>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</si>
  <si>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</si>
  <si>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</si>
  <si>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</si>
  <si>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</si>
  <si>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</si>
  <si>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</si>
  <si>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</si>
  <si>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</si>
  <si>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</si>
  <si>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</si>
  <si>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</si>
  <si>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</si>
  <si>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</si>
  <si>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</si>
  <si>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</si>
  <si>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</si>
  <si>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</si>
  <si>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</si>
  <si>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</si>
  <si>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</si>
  <si>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</si>
  <si>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</si>
  <si>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</si>
  <si>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</si>
  <si>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</si>
  <si>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</si>
  <si>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</si>
  <si>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</si>
  <si>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</si>
  <si>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</si>
  <si>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</si>
  <si>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</si>
  <si>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</si>
  <si>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</si>
  <si>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</si>
  <si>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</si>
  <si>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</si>
  <si>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</si>
  <si>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</si>
  <si>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</si>
  <si>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</si>
  <si>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</si>
  <si>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</si>
  <si>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</si>
  <si>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</si>
  <si>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</si>
  <si>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</si>
  <si>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</si>
  <si>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</si>
  <si>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</si>
  <si>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</si>
  <si>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</si>
  <si>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</si>
  <si>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</si>
  <si>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</si>
  <si>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</si>
  <si>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</si>
  <si>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</si>
  <si>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</si>
  <si>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</si>
  <si>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</si>
  <si>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</si>
  <si>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</si>
  <si>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</si>
  <si>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</si>
  <si>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</si>
  <si>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</si>
  <si>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</si>
  <si>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</si>
  <si>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</si>
  <si>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</si>
  <si>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</si>
  <si>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</si>
  <si>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</si>
  <si>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</si>
  <si>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</si>
  <si>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</si>
  <si>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</si>
  <si>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</si>
  <si>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</si>
  <si>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</si>
  <si>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</si>
  <si>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</si>
  <si>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</si>
  <si>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</si>
  <si>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</si>
  <si>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</si>
  <si>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</si>
  <si>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</si>
  <si>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</si>
  <si>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</si>
  <si>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</si>
  <si>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</si>
  <si>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</si>
  <si>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</si>
  <si>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</si>
  <si>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</si>
  <si>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</si>
  <si>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</si>
  <si>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</si>
  <si>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</si>
  <si>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</si>
  <si>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</si>
  <si>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</si>
  <si>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</si>
  <si>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</si>
  <si>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</si>
  <si>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</si>
  <si>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</si>
  <si>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</si>
  <si>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</si>
  <si>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</si>
  <si>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</si>
  <si>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</si>
  <si>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</si>
  <si>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</si>
  <si>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</si>
  <si>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</si>
  <si>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</si>
  <si>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</si>
  <si>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</si>
  <si>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</si>
  <si>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</si>
  <si>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</si>
  <si>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</si>
  <si>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</si>
  <si>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</si>
  <si>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</si>
  <si>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</si>
  <si>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</si>
  <si>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</si>
  <si>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</si>
  <si>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</si>
  <si>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</si>
  <si>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</si>
  <si>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</si>
  <si>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</si>
  <si>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</si>
  <si>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</si>
  <si>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</si>
  <si>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</si>
  <si>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</si>
  <si>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</si>
  <si>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</si>
  <si>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</si>
  <si>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</si>
  <si>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</si>
  <si>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</si>
  <si>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</si>
  <si>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</si>
  <si>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</si>
  <si>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</si>
  <si>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</si>
  <si>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</si>
  <si>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</si>
  <si>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</si>
  <si>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</si>
  <si>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</si>
  <si>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</si>
  <si>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</si>
  <si>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</si>
  <si>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</si>
  <si>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</si>
  <si>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</si>
  <si>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</si>
  <si>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</si>
  <si>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</si>
  <si>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</si>
  <si>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</si>
  <si>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</si>
  <si>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</si>
  <si>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</si>
  <si>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</si>
  <si>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</si>
  <si>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</si>
  <si>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</si>
  <si>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</si>
  <si>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</si>
  <si>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</si>
  <si>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</si>
  <si>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</si>
  <si>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</si>
  <si>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</si>
  <si>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</si>
  <si>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</si>
  <si>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</si>
  <si>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</si>
  <si>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</si>
  <si>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</si>
  <si>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</si>
  <si>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</si>
  <si>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</si>
  <si>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</si>
  <si>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</si>
  <si>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</si>
  <si>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</si>
  <si>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</si>
  <si>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</si>
  <si>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</si>
  <si>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</si>
  <si>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</si>
  <si>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</si>
  <si>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</si>
  <si>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</si>
  <si>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</si>
  <si>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</si>
  <si>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</si>
  <si>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</si>
  <si>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</si>
  <si>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</si>
  <si>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</si>
  <si>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</si>
  <si>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</si>
  <si>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</si>
  <si>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</si>
  <si>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</si>
  <si>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</si>
  <si>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</si>
  <si>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</si>
  <si>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</si>
  <si>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</si>
  <si>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</si>
  <si>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</si>
  <si>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</si>
  <si>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</si>
  <si>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</si>
  <si>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</si>
  <si>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</si>
  <si>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</si>
  <si>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</si>
  <si>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</si>
  <si>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</si>
  <si>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</si>
  <si>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</si>
  <si>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</si>
  <si>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</si>
  <si>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</si>
  <si>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</si>
  <si>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</si>
  <si>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</si>
  <si>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</si>
  <si>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</si>
  <si>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</si>
  <si>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</si>
  <si>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</si>
  <si>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</si>
  <si>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</si>
  <si>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</si>
  <si>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</si>
  <si>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</si>
  <si>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</si>
  <si>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</si>
  <si>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</si>
  <si>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</si>
  <si>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</si>
  <si>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</si>
  <si>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</si>
  <si>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</si>
  <si>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</si>
  <si>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</si>
  <si>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</si>
  <si>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</si>
  <si>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</si>
  <si>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</si>
  <si>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</si>
  <si>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</si>
  <si>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</si>
  <si>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</si>
  <si>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</si>
  <si>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</si>
  <si>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</si>
  <si>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</si>
  <si>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</si>
  <si>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</si>
  <si>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</si>
  <si>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</si>
  <si>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</si>
  <si>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</si>
  <si>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</si>
  <si>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</si>
  <si>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</si>
  <si>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</si>
  <si>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</si>
  <si>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</si>
  <si>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</si>
  <si>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</si>
  <si>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</si>
  <si>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</si>
  <si>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</si>
  <si>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</si>
  <si>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</si>
  <si>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</si>
  <si>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</si>
  <si>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</si>
  <si>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</si>
  <si>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</si>
  <si>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</si>
  <si>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</si>
  <si>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</si>
  <si>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</si>
  <si>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</si>
  <si>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</si>
  <si>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</si>
  <si>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</si>
  <si>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</si>
  <si>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</si>
  <si>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</si>
  <si>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</si>
  <si>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</si>
  <si>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</si>
  <si>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</si>
  <si>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</si>
  <si>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</si>
  <si>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</si>
  <si>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</si>
  <si>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</si>
  <si>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</si>
  <si>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</si>
  <si>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</si>
  <si>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</si>
  <si>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</si>
  <si>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</si>
  <si>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</si>
  <si>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</si>
  <si>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</si>
  <si>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</si>
  <si>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</si>
  <si>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</si>
  <si>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</si>
  <si>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</si>
  <si>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</si>
  <si>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</si>
  <si>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</si>
  <si>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</si>
  <si>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</si>
  <si>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</si>
  <si>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</si>
  <si>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</si>
  <si>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</si>
  <si>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</si>
  <si>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</si>
  <si>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</si>
  <si>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</si>
  <si>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</si>
  <si>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</si>
  <si>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</si>
  <si>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</si>
  <si>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</si>
  <si>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</si>
  <si>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</si>
  <si>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</si>
  <si>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</si>
  <si>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</si>
  <si>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</si>
  <si>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</si>
  <si>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</si>
  <si>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</si>
  <si>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</si>
  <si>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</si>
  <si>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</si>
  <si>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</si>
  <si>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</si>
  <si>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</si>
  <si>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</si>
  <si>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</si>
  <si>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</si>
  <si>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</si>
  <si>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</si>
  <si>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</si>
  <si>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</si>
  <si>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</si>
  <si>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</si>
  <si>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</si>
  <si>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</si>
  <si>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</si>
  <si>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</si>
  <si>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</si>
  <si>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</si>
  <si>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</si>
  <si>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</si>
  <si>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</si>
  <si>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</si>
  <si>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</si>
  <si>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</si>
  <si>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</si>
  <si>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</si>
  <si>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</si>
  <si>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</si>
  <si>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</si>
  <si>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</si>
  <si>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</si>
  <si>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</si>
  <si>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</si>
  <si>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</si>
  <si>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</si>
  <si>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</si>
  <si>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</si>
  <si>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</si>
  <si>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</si>
  <si>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</si>
  <si>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</si>
  <si>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</si>
  <si>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</si>
  <si>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</si>
  <si>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</si>
  <si>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</si>
  <si>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</si>
  <si>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</si>
  <si>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</si>
  <si>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</si>
  <si>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</si>
  <si>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</si>
  <si>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</si>
  <si>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</si>
  <si>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</si>
  <si>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</si>
  <si>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</si>
  <si>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</si>
  <si>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</si>
  <si>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</si>
  <si>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</si>
  <si>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</si>
  <si>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</si>
  <si>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</si>
  <si>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</si>
  <si>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</si>
  <si>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</si>
  <si>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</si>
  <si>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</si>
  <si>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</si>
  <si>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</si>
  <si>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</si>
  <si>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</si>
  <si>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</si>
  <si>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</si>
  <si>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</si>
  <si>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</si>
  <si>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</si>
  <si>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</si>
  <si>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</si>
  <si>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</si>
  <si>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</si>
  <si>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</si>
  <si>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</si>
  <si>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</si>
  <si>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</si>
  <si>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</si>
  <si>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</si>
  <si>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</si>
  <si>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</si>
  <si>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</si>
  <si>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</si>
  <si>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</si>
  <si>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</si>
  <si>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</si>
  <si>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</si>
  <si>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</si>
  <si>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</si>
  <si>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</si>
  <si>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</si>
  <si>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</si>
  <si>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</si>
  <si>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</si>
  <si>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</si>
  <si>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</si>
  <si>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</si>
  <si>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</si>
  <si>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</si>
  <si>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</si>
  <si>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</si>
  <si>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</si>
  <si>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</si>
  <si>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</si>
  <si>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</si>
  <si>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</si>
  <si>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</si>
  <si>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</si>
  <si>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</si>
  <si>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</si>
  <si>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</si>
  <si>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</si>
  <si>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</si>
  <si>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</si>
  <si>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</si>
  <si>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</si>
  <si>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</si>
  <si>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</si>
  <si>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</si>
  <si>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</si>
  <si>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</si>
  <si>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</si>
  <si>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</si>
  <si>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</si>
  <si>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</si>
  <si>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</si>
  <si>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</si>
  <si>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</si>
  <si>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</si>
  <si>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</si>
  <si>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</si>
  <si>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</si>
  <si>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</si>
  <si>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</si>
  <si>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</si>
  <si>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</si>
  <si>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</si>
  <si>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</si>
  <si>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</si>
  <si>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</si>
  <si>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</si>
  <si>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</si>
  <si>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</si>
  <si>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</si>
  <si>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</si>
  <si>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</si>
  <si>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</si>
  <si>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</si>
  <si>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</si>
  <si>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</si>
  <si>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</si>
  <si>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</si>
  <si>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</si>
  <si>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</si>
  <si>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</si>
  <si>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</si>
  <si>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</si>
  <si>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</si>
  <si>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</si>
  <si>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</si>
  <si>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</si>
  <si>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</si>
  <si>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</si>
  <si>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</si>
  <si>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</si>
  <si>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</si>
  <si>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</si>
  <si>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</si>
  <si>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</si>
  <si>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</si>
  <si>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</si>
  <si>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</si>
  <si>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</si>
  <si>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</si>
  <si>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</si>
  <si>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</si>
  <si>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</si>
  <si>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</si>
  <si>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</si>
  <si>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</si>
  <si>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</si>
  <si>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</si>
  <si>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</si>
  <si>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</si>
  <si>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</si>
  <si>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</si>
  <si>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</si>
  <si>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</si>
  <si>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</si>
  <si>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</si>
  <si>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</si>
  <si>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</si>
  <si>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</si>
  <si>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</si>
  <si>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</si>
  <si>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</si>
  <si>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</si>
  <si>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</si>
  <si>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</si>
  <si>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</si>
  <si>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</si>
  <si>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</si>
  <si>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</si>
  <si>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</si>
  <si>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</si>
  <si>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</si>
  <si>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</si>
  <si>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</si>
  <si>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</si>
  <si>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</si>
  <si>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</si>
  <si>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</si>
  <si>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</si>
  <si>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</si>
  <si>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</si>
  <si>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</si>
  <si>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</si>
  <si>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</si>
  <si>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</si>
  <si>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</si>
  <si>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</si>
  <si>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</si>
  <si>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</si>
  <si>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</si>
  <si>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</si>
  <si>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</si>
  <si>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</si>
  <si>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</si>
  <si>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</si>
  <si>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</si>
  <si>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</si>
  <si>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</si>
  <si>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</si>
  <si>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</si>
  <si>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</si>
  <si>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</si>
  <si>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</si>
  <si>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</si>
  <si>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</si>
  <si>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</si>
  <si>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</si>
  <si>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</si>
  <si>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</si>
  <si>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</si>
  <si>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</si>
  <si>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</si>
  <si>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</si>
  <si>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</si>
  <si>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</si>
  <si>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</si>
  <si>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</si>
  <si>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</si>
  <si>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</si>
  <si>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</si>
  <si>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</si>
  <si>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</si>
  <si>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</si>
  <si>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</si>
  <si>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</si>
  <si>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</si>
  <si>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</si>
  <si>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</si>
  <si>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</si>
  <si>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</si>
  <si>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</si>
  <si>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</si>
  <si>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</si>
  <si>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</si>
  <si>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</si>
  <si>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</si>
  <si>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</si>
  <si>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</si>
  <si>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</si>
  <si>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</si>
  <si>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</si>
  <si>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</si>
  <si>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</si>
  <si>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</si>
  <si>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</si>
  <si>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</si>
  <si>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</si>
  <si>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</si>
  <si>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</si>
  <si>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</si>
  <si>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</si>
  <si>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</si>
  <si>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</si>
  <si>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</si>
  <si>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</si>
  <si>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</si>
  <si>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</si>
  <si>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</si>
  <si>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</si>
  <si>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</si>
  <si>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</si>
  <si>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</si>
  <si>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</si>
  <si>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</si>
  <si>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</si>
  <si>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</si>
  <si>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</si>
  <si>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</si>
  <si>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</si>
  <si>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</si>
  <si>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</si>
  <si>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</si>
  <si>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</si>
  <si>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</si>
  <si>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</si>
  <si>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</si>
  <si>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</si>
  <si>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</si>
  <si>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</si>
  <si>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</si>
  <si>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</si>
  <si>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</si>
  <si>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</si>
  <si>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</si>
  <si>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</si>
  <si>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</si>
  <si>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</si>
  <si>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</si>
  <si>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</si>
  <si>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</si>
  <si>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</si>
  <si>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</si>
  <si>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</si>
  <si>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</si>
  <si>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</si>
  <si>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</si>
  <si>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</si>
  <si>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</si>
  <si>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</si>
  <si>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</si>
  <si>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</si>
  <si>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</si>
  <si>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</si>
  <si>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</si>
  <si>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</si>
  <si>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</si>
  <si>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</si>
  <si>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</si>
  <si>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</si>
  <si>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</si>
  <si>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</si>
  <si>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</si>
  <si>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</si>
  <si>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</si>
  <si>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</si>
  <si>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</si>
  <si>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</si>
  <si>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</si>
  <si>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</si>
  <si>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</si>
  <si>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</si>
  <si>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</si>
  <si>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</si>
  <si>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</si>
  <si>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</si>
  <si>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</si>
  <si>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</si>
  <si>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</si>
  <si>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</si>
  <si>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</si>
  <si>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</si>
  <si>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</si>
  <si>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</si>
  <si>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</si>
  <si>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</si>
  <si>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</si>
  <si>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</si>
  <si>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</si>
  <si>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</si>
  <si>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</si>
  <si>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</si>
  <si>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</si>
  <si>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</si>
  <si>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</si>
  <si>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</si>
  <si>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</si>
  <si>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</si>
  <si>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</si>
  <si>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</si>
  <si>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</si>
  <si>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</si>
  <si>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</si>
  <si>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</si>
  <si>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</si>
  <si>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</si>
  <si>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</si>
  <si>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</si>
  <si>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</si>
  <si>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</si>
  <si>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</si>
  <si>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</si>
  <si>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</si>
  <si>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</si>
  <si>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</si>
  <si>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</si>
  <si>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</si>
  <si>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</si>
  <si>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</si>
  <si>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</si>
  <si>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</si>
  <si>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</si>
  <si>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</si>
  <si>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</si>
  <si>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</si>
  <si>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</si>
  <si>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</si>
  <si>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</si>
  <si>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</si>
  <si>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</si>
  <si>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</si>
  <si>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</si>
  <si>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</si>
  <si>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</si>
  <si>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</si>
  <si>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</si>
  <si>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</si>
  <si>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</si>
  <si>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</si>
  <si>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</si>
  <si>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</si>
  <si>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</si>
  <si>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</si>
  <si>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</si>
  <si>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</si>
  <si>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</si>
  <si>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</si>
  <si>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</si>
  <si>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</si>
  <si>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</si>
  <si>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</si>
  <si>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</si>
  <si>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</si>
  <si>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</si>
  <si>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</si>
  <si>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</si>
  <si>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</si>
  <si>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</si>
  <si>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</si>
  <si>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</si>
  <si>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</si>
  <si>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</si>
  <si>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</si>
  <si>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</si>
  <si>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</si>
  <si>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</si>
  <si>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</si>
  <si>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</si>
  <si>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</si>
  <si>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</si>
  <si>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</si>
  <si>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</si>
  <si>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</si>
  <si>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</si>
  <si>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</si>
  <si>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</si>
  <si>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</si>
  <si>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</si>
  <si>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</si>
  <si>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</si>
  <si>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</si>
  <si>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</si>
  <si>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</si>
  <si>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</si>
  <si>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</si>
  <si>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</si>
  <si>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</si>
  <si>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</si>
  <si>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</si>
  <si>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</si>
  <si>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</si>
  <si>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</si>
  <si>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</si>
  <si>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</si>
  <si>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</si>
  <si>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</si>
  <si>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</si>
  <si>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</si>
  <si>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</si>
  <si>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</si>
  <si>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</si>
  <si>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</si>
  <si>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</si>
  <si>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</si>
  <si>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</si>
  <si>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</si>
  <si>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</si>
  <si>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</si>
  <si>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</si>
  <si>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</si>
  <si>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</si>
  <si>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</si>
  <si>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</si>
  <si>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</si>
  <si>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</si>
  <si>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</si>
  <si>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</si>
  <si>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</si>
  <si>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</si>
  <si>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</si>
  <si>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</si>
  <si>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</si>
  <si>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</si>
  <si>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</si>
  <si>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</si>
  <si>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</si>
  <si>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</si>
  <si>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</si>
  <si>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</si>
  <si>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</si>
  <si>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</si>
  <si>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</si>
  <si>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</si>
  <si>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</si>
  <si>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</si>
  <si>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</si>
  <si>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</si>
  <si>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</si>
  <si>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</si>
  <si>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</si>
  <si>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</si>
  <si>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</si>
  <si>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</si>
  <si>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</si>
  <si>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</si>
  <si>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</si>
  <si>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</si>
  <si>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</si>
  <si>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</si>
  <si>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</si>
  <si>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</si>
  <si>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</si>
  <si>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</si>
  <si>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</si>
  <si>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</si>
  <si>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</si>
  <si>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</si>
  <si>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</si>
  <si>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</si>
  <si>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</si>
  <si>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</si>
  <si>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</si>
  <si>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</si>
  <si>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</si>
  <si>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</si>
  <si>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</si>
  <si>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</si>
  <si>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</si>
  <si>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</si>
  <si>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</si>
  <si>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</si>
  <si>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</si>
  <si>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</si>
  <si>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</si>
  <si>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</si>
  <si>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</si>
  <si>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</si>
  <si>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</si>
  <si>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</si>
  <si>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</si>
  <si>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</si>
  <si>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</si>
  <si>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</si>
  <si>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</si>
  <si>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</si>
  <si>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</si>
  <si>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</si>
  <si>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</si>
  <si>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</si>
  <si>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</si>
  <si>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</si>
  <si>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</si>
  <si>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</si>
  <si>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</si>
  <si>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</si>
  <si>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</si>
  <si>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</si>
  <si>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</si>
  <si>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</si>
  <si>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</si>
  <si>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</si>
  <si>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</si>
  <si>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</si>
  <si>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</si>
  <si>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</si>
  <si>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</si>
  <si>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</si>
  <si>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</si>
  <si>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</si>
  <si>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</si>
  <si>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</si>
  <si>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</si>
  <si>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</si>
  <si>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</si>
  <si>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</si>
  <si>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</si>
  <si>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</si>
  <si>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</si>
  <si>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</si>
  <si>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</si>
  <si>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</si>
  <si>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</si>
  <si>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</si>
  <si>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</si>
  <si>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</si>
  <si>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</si>
  <si>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</si>
  <si>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</si>
  <si>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</si>
  <si>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</si>
  <si>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</si>
  <si>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</si>
  <si>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</si>
  <si>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</si>
  <si>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</si>
  <si>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</si>
  <si>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</si>
  <si>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</si>
  <si>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</si>
  <si>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</si>
  <si>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</si>
  <si>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</si>
  <si>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</si>
  <si>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</si>
  <si>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</si>
  <si>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</si>
  <si>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</si>
  <si>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</si>
  <si>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</si>
  <si>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</si>
  <si>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</si>
  <si>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</si>
  <si>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</si>
  <si>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</si>
  <si>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</si>
  <si>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</si>
  <si>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</si>
  <si>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</si>
  <si>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</si>
  <si>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</si>
  <si>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</si>
  <si>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</si>
  <si>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</si>
  <si>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</si>
  <si>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</si>
  <si>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</si>
  <si>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</si>
  <si>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</si>
  <si>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</si>
  <si>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</si>
  <si>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</si>
  <si>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</si>
  <si>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</si>
  <si>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</si>
  <si>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</si>
  <si>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</si>
  <si>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</si>
  <si>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</si>
  <si>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</si>
  <si>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</si>
  <si>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</si>
  <si>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</si>
  <si>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</si>
  <si>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</si>
  <si>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</si>
  <si>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</si>
  <si>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</si>
  <si>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</si>
  <si>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</si>
  <si>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</si>
  <si>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</si>
  <si>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</si>
  <si>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</si>
  <si>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</si>
  <si>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</si>
  <si>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</si>
  <si>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</si>
  <si>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</si>
  <si>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</si>
  <si>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</si>
  <si>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</si>
  <si>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</si>
  <si>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</si>
  <si>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</si>
  <si>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</si>
  <si>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</si>
  <si>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</si>
  <si>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</si>
  <si>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</si>
  <si>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</si>
  <si>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</si>
  <si>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</si>
  <si>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</si>
  <si>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</si>
  <si>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</si>
  <si>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</si>
  <si>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</si>
  <si>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</si>
  <si>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</si>
  <si>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</si>
  <si>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</si>
  <si>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</si>
  <si>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</si>
  <si>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</si>
  <si>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</si>
  <si>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</si>
  <si>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</si>
  <si>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</si>
  <si>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</si>
  <si>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</si>
  <si>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</si>
  <si>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</si>
  <si>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</si>
  <si>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</si>
  <si>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</si>
  <si>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</si>
  <si>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</si>
  <si>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</si>
  <si>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</si>
  <si>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</si>
  <si>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</si>
  <si>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</si>
  <si>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</si>
  <si>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</si>
  <si>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</si>
  <si>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</si>
  <si>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</si>
  <si>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</si>
  <si>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</si>
  <si>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</si>
  <si>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</si>
  <si>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</si>
  <si>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</si>
  <si>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</si>
  <si>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</si>
  <si>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</si>
  <si>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</si>
  <si>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</si>
  <si>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</si>
  <si>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</si>
  <si>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</si>
  <si>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</si>
  <si>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</si>
  <si>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</si>
  <si>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</si>
  <si>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</si>
  <si>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</si>
  <si>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</si>
  <si>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</si>
  <si>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</si>
  <si>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</si>
  <si>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</si>
  <si>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</si>
  <si>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</si>
  <si>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</si>
  <si>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</si>
  <si>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</si>
  <si>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</si>
  <si>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</si>
  <si>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</si>
  <si>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</si>
  <si>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</si>
  <si>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</si>
  <si>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</si>
  <si>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</si>
  <si>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</si>
  <si>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</si>
  <si>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</si>
  <si>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</si>
  <si>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</si>
  <si>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</si>
  <si>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</si>
  <si>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</si>
  <si>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</si>
  <si>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</si>
  <si>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</si>
  <si>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</si>
  <si>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</si>
  <si>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</si>
  <si>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</si>
  <si>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</si>
  <si>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</si>
  <si>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</si>
  <si>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</si>
  <si>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</si>
  <si>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</si>
  <si>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</si>
  <si>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</si>
  <si>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</si>
  <si>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</si>
  <si>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</si>
  <si>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</si>
  <si>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</si>
  <si>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</si>
  <si>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</si>
  <si>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</si>
  <si>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</si>
  <si>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</si>
  <si>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</si>
  <si>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</si>
  <si>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</si>
  <si>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</si>
  <si>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</si>
  <si>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</si>
  <si>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</si>
  <si>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</si>
  <si>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</si>
  <si>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</si>
  <si>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</si>
  <si>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</si>
  <si>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</si>
  <si>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</si>
  <si>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</si>
  <si>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</si>
  <si>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</si>
  <si>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</si>
  <si>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</si>
  <si>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</si>
  <si>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</si>
  <si>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</si>
  <si>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</si>
  <si>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</si>
  <si>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</si>
  <si>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</si>
  <si>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</si>
  <si>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</si>
  <si>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</si>
  <si>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</si>
  <si>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</si>
  <si>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</si>
  <si>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</si>
  <si>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</si>
  <si>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</si>
  <si>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</si>
  <si>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</si>
  <si>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</si>
  <si>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</si>
  <si>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</si>
  <si>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</si>
  <si>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</si>
  <si>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</si>
  <si>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</si>
  <si>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</si>
  <si>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</si>
  <si>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</si>
  <si>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</si>
  <si>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</si>
  <si>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</si>
  <si>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</si>
  <si>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</si>
  <si>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</si>
  <si>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</si>
  <si>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</si>
  <si>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</si>
  <si>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</si>
  <si>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</si>
  <si>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</si>
  <si>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</si>
  <si>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</si>
  <si>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</si>
  <si>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</si>
  <si>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</si>
  <si>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</si>
  <si>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</si>
  <si>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</si>
  <si>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</si>
  <si>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</si>
  <si>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</si>
  <si>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</si>
  <si>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</si>
  <si>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</si>
  <si>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</si>
  <si>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</si>
  <si>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</si>
  <si>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</si>
  <si>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</si>
  <si>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</si>
  <si>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</si>
  <si>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</si>
  <si>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</si>
  <si>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</si>
  <si>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</si>
  <si>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</si>
  <si>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</si>
  <si>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</si>
  <si>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</si>
  <si>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</si>
  <si>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</si>
  <si>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</si>
  <si>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</si>
  <si>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</si>
  <si>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</si>
  <si>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</si>
  <si>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</si>
  <si>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</si>
  <si>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</si>
  <si>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</si>
  <si>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</si>
  <si>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</si>
  <si>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</si>
  <si>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</si>
  <si>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</si>
  <si>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</si>
  <si>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</si>
  <si>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</si>
  <si>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</si>
  <si>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</si>
  <si>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</si>
  <si>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</si>
  <si>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</si>
  <si>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</si>
  <si>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</si>
  <si>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</si>
  <si>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</si>
  <si>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</si>
  <si>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</si>
  <si>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</si>
  <si>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</si>
  <si>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</si>
  <si>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</si>
  <si>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</si>
  <si>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</si>
  <si>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</si>
  <si>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</si>
  <si>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</si>
  <si>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</si>
  <si>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</si>
  <si>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</si>
  <si>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</si>
  <si>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</si>
  <si>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</si>
  <si>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</si>
  <si>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</si>
  <si>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</si>
  <si>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</si>
  <si>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</si>
  <si>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</si>
  <si>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</si>
  <si>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</si>
  <si>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</si>
  <si>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</si>
  <si>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</si>
  <si>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</si>
  <si>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</si>
  <si>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</si>
  <si>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</si>
  <si>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</si>
  <si>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</si>
  <si>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</si>
  <si>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</si>
  <si>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</si>
  <si>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</si>
  <si>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</si>
  <si>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</si>
  <si>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</si>
  <si>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</si>
  <si>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</si>
  <si>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</si>
  <si>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</si>
  <si>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</si>
  <si>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</si>
  <si>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</si>
  <si>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</si>
  <si>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</si>
  <si>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</si>
  <si>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</si>
  <si>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</si>
  <si>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</si>
  <si>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</si>
  <si>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</si>
  <si>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</si>
  <si>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</si>
  <si>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</si>
  <si>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</si>
  <si>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</si>
  <si>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</si>
  <si>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</si>
  <si>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</si>
  <si>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</si>
  <si>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</si>
  <si>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</si>
  <si>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</si>
  <si>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</si>
  <si>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</si>
  <si>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</si>
  <si>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</si>
  <si>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</si>
  <si>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</si>
  <si>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</si>
  <si>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</si>
  <si>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</si>
  <si>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</si>
  <si>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</si>
  <si>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</si>
  <si>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</si>
  <si>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</si>
  <si>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</si>
  <si>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</si>
  <si>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</si>
  <si>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</si>
  <si>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</si>
  <si>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</si>
  <si>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</si>
  <si>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</si>
  <si>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</si>
  <si>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</si>
  <si>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</si>
  <si>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</si>
  <si>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</si>
  <si>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</si>
  <si>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</si>
  <si>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</si>
  <si>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</si>
  <si>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</si>
  <si>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</si>
  <si>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</si>
  <si>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</si>
  <si>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</si>
  <si>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</si>
  <si>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</si>
  <si>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</si>
  <si>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</si>
  <si>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</si>
  <si>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</si>
  <si>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</si>
  <si>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</si>
  <si>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</si>
  <si>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</si>
  <si>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</si>
  <si>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</si>
  <si>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</si>
  <si>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</si>
  <si>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</si>
  <si>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</si>
  <si>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</si>
  <si>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</si>
  <si>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</si>
  <si>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</si>
  <si>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</si>
  <si>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</si>
  <si>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</si>
  <si>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</si>
  <si>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</si>
  <si>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</si>
  <si>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</si>
  <si>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</si>
  <si>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</si>
  <si>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</si>
  <si>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</si>
  <si>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</si>
  <si>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</si>
  <si>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</si>
  <si>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</si>
  <si>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</si>
  <si>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</si>
  <si>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</si>
  <si>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</si>
  <si>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</si>
  <si>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</si>
  <si>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</si>
  <si>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</si>
  <si>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</si>
  <si>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</si>
  <si>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</si>
  <si>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</si>
  <si>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</si>
  <si>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</si>
  <si>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</si>
  <si>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</si>
  <si>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</si>
  <si>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</si>
  <si>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</si>
  <si>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</si>
  <si>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</si>
  <si>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</si>
  <si>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</si>
  <si>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</si>
  <si>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</si>
  <si>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</si>
  <si>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</si>
  <si>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</si>
  <si>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</si>
  <si>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</si>
  <si>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</si>
  <si>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</si>
  <si>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</si>
  <si>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</si>
  <si>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</si>
  <si>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</si>
  <si>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</si>
  <si>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</si>
  <si>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</si>
  <si>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</si>
  <si>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</si>
  <si>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</si>
  <si>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</si>
  <si>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</si>
  <si>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</si>
  <si>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</si>
  <si>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</si>
  <si>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</si>
  <si>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</si>
  <si>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</si>
  <si>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</si>
  <si>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</si>
  <si>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</si>
  <si>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</si>
  <si>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</si>
  <si>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</si>
  <si>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</si>
  <si>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</si>
  <si>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</si>
  <si>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</si>
  <si>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</si>
  <si>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</si>
  <si>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</si>
  <si>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</si>
  <si>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</si>
  <si>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</si>
  <si>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</si>
  <si>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</si>
  <si>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</si>
  <si>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</si>
  <si>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</si>
  <si>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</si>
  <si>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</si>
  <si>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</si>
  <si>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</si>
  <si>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</si>
  <si>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</si>
  <si>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</si>
  <si>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</si>
  <si>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</si>
  <si>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</si>
  <si>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</si>
  <si>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</si>
  <si>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</si>
  <si>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</si>
  <si>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</si>
  <si>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</si>
  <si>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</si>
  <si>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</si>
  <si>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</si>
  <si>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</si>
  <si>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</si>
  <si>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</si>
  <si>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</si>
  <si>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</si>
  <si>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</si>
  <si>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</si>
  <si>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</si>
  <si>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</si>
  <si>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</si>
  <si>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</si>
  <si>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</si>
  <si>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</si>
  <si>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</si>
  <si>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</si>
  <si>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</si>
  <si>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</si>
  <si>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</si>
  <si>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</si>
  <si>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</si>
  <si>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</si>
  <si>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</si>
  <si>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</si>
  <si>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</si>
  <si>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</si>
  <si>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</si>
  <si>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</si>
  <si>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</si>
  <si>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</si>
  <si>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</si>
  <si>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</si>
  <si>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</si>
  <si>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</si>
  <si>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</si>
  <si>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</si>
  <si>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</si>
  <si>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</si>
  <si>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</si>
  <si>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</si>
  <si>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</si>
  <si>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</si>
  <si>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</si>
  <si>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</si>
  <si>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</si>
  <si>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</si>
  <si>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</si>
  <si>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</si>
  <si>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</si>
  <si>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</si>
  <si>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</si>
  <si>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</si>
  <si>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</si>
  <si>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</si>
  <si>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</si>
  <si>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</si>
  <si>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</si>
  <si>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</si>
  <si>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</si>
  <si>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</si>
  <si>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</si>
  <si>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</si>
  <si>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</si>
  <si>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</si>
  <si>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</si>
  <si>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</si>
  <si>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</si>
  <si>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</si>
  <si>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</si>
  <si>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</si>
  <si>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</si>
  <si>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</si>
  <si>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</si>
  <si>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</si>
  <si>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</si>
  <si>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</si>
  <si>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</si>
  <si>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</si>
  <si>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</si>
  <si>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</si>
  <si>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</si>
  <si>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</si>
  <si>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</si>
  <si>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</si>
  <si>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</si>
  <si>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</si>
  <si>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</si>
  <si>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</si>
  <si>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</si>
  <si>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</si>
  <si>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</si>
  <si>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</si>
  <si>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</si>
  <si>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</si>
  <si>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</si>
  <si>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</si>
  <si>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</si>
  <si>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</si>
  <si>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</si>
  <si>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</si>
  <si>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</si>
  <si>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</si>
  <si>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</si>
  <si>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</si>
  <si>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</si>
  <si>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</si>
  <si>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</si>
  <si>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</si>
  <si>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</si>
  <si>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</si>
  <si>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</si>
  <si>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</si>
  <si>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</si>
  <si>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</si>
  <si>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</si>
  <si>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</si>
  <si>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</si>
  <si>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</si>
  <si>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</si>
  <si>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</si>
  <si>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</si>
  <si>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</si>
  <si>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</si>
  <si>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</si>
  <si>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</si>
  <si>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</si>
  <si>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</si>
  <si>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</si>
  <si>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</si>
  <si>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</si>
  <si>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</si>
  <si>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</si>
  <si>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</si>
  <si>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</si>
  <si>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</si>
  <si>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</si>
  <si>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</si>
  <si>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</si>
  <si>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</si>
  <si>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</si>
  <si>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</si>
  <si>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</si>
  <si>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</si>
  <si>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</si>
  <si>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</si>
  <si>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</si>
  <si>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</si>
  <si>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</si>
  <si>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</si>
  <si>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</si>
  <si>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</si>
  <si>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</si>
  <si>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</si>
  <si>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</si>
  <si>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</si>
  <si>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</si>
  <si>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</si>
  <si>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</si>
  <si>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</si>
  <si>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</si>
  <si>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</si>
  <si>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</si>
  <si>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</si>
  <si>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</si>
  <si>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</si>
  <si>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</si>
  <si>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</si>
  <si>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</si>
  <si>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</si>
  <si>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</si>
  <si>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</si>
  <si>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</si>
  <si>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</si>
  <si>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</si>
  <si>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</si>
  <si>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</si>
  <si>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</si>
  <si>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</si>
  <si>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</si>
  <si>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</si>
  <si>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</si>
  <si>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</si>
  <si>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</si>
  <si>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</si>
  <si>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</si>
  <si>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</si>
  <si>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</si>
  <si>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</si>
  <si>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</si>
  <si>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</si>
  <si>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</si>
  <si>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</si>
  <si>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</si>
  <si>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</si>
  <si>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</si>
  <si>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</si>
  <si>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</si>
  <si>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</si>
  <si>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</si>
  <si>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</si>
  <si>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</si>
  <si>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</si>
  <si>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</si>
  <si>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</si>
  <si>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</si>
  <si>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</si>
  <si>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</si>
  <si>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</si>
  <si>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</si>
  <si>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</si>
  <si>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</si>
  <si>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</si>
  <si>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</si>
  <si>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</si>
  <si>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</si>
  <si>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</si>
  <si>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</si>
  <si>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</si>
  <si>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</si>
  <si>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</si>
  <si>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</si>
  <si>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</si>
  <si>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</si>
  <si>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</si>
  <si>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</si>
  <si>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</si>
  <si>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</si>
  <si>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</si>
  <si>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</si>
  <si>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</si>
  <si>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</si>
  <si>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</si>
  <si>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</si>
  <si>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</si>
  <si>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</si>
  <si>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</si>
  <si>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</si>
  <si>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</si>
  <si>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</si>
  <si>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</si>
  <si>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</si>
  <si>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</si>
  <si>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</si>
  <si>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</si>
  <si>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</si>
  <si>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</si>
  <si>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</si>
  <si>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</si>
  <si>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</si>
  <si>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</si>
  <si>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</si>
  <si>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</si>
  <si>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</si>
  <si>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</si>
  <si>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</si>
  <si>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</si>
  <si>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</si>
  <si>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</si>
  <si>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</si>
  <si>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</si>
  <si>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</si>
  <si>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</si>
  <si>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</si>
  <si>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</si>
  <si>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</si>
  <si>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</si>
  <si>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</si>
  <si>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</si>
  <si>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</si>
  <si>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</si>
  <si>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</si>
  <si>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</si>
  <si>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</si>
  <si>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</si>
  <si>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</si>
  <si>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</si>
  <si>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</si>
  <si>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</si>
  <si>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</si>
  <si>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</si>
  <si>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</si>
  <si>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</si>
  <si>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</si>
  <si>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</si>
  <si>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</si>
  <si>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</si>
  <si>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</si>
  <si>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</si>
  <si>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</si>
  <si>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</si>
  <si>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</si>
  <si>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</si>
  <si>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</si>
  <si>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</si>
  <si>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</si>
  <si>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</si>
  <si>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</si>
  <si>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</si>
  <si>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</si>
  <si>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</si>
  <si>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</si>
  <si>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</si>
  <si>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</si>
  <si>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</si>
  <si>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</si>
  <si>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</si>
  <si>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</si>
  <si>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</si>
  <si>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</si>
  <si>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</si>
  <si>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</si>
  <si>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</si>
  <si>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</si>
  <si>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</si>
  <si>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</si>
  <si>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</si>
  <si>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</si>
  <si>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</si>
  <si>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</si>
  <si>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</si>
  <si>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</si>
  <si>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</si>
  <si>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</si>
  <si>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</si>
  <si>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</si>
  <si>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</si>
  <si>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</si>
  <si>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</si>
  <si>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</si>
  <si>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</si>
  <si>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</si>
  <si>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</si>
  <si>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</si>
  <si>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</si>
  <si>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</si>
  <si>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</si>
  <si>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</si>
  <si>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</si>
  <si>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</si>
  <si>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</si>
  <si>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</si>
  <si>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</si>
  <si>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</si>
  <si>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</si>
  <si>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</si>
  <si>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</si>
  <si>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</si>
  <si>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</si>
  <si>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</si>
  <si>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</si>
  <si>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</si>
  <si>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</si>
  <si>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</si>
  <si>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</si>
  <si>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</si>
  <si>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</si>
  <si>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</si>
  <si>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</si>
  <si>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</si>
  <si>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</si>
  <si>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</si>
  <si>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</si>
  <si>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</si>
  <si>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</si>
  <si>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</si>
  <si>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</si>
  <si>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</si>
  <si>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</si>
  <si>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</si>
  <si>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</si>
  <si>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</si>
  <si>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</si>
  <si>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</si>
  <si>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</si>
  <si>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</si>
  <si>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</si>
  <si>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</si>
  <si>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</si>
  <si>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</si>
  <si>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</si>
  <si>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</si>
  <si>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</si>
  <si>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</si>
  <si>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</si>
  <si>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</si>
  <si>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</si>
  <si>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</si>
  <si>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</si>
  <si>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</si>
  <si>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</si>
  <si>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</si>
  <si>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</si>
  <si>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</si>
  <si>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</si>
  <si>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</si>
  <si>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</si>
  <si>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</si>
  <si>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</si>
  <si>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</si>
  <si>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</si>
  <si>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</si>
  <si>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</si>
  <si>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</si>
  <si>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</si>
  <si>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</si>
  <si>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</si>
  <si>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</si>
  <si>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</si>
  <si>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</si>
  <si>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</si>
  <si>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</si>
  <si>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</si>
  <si>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</si>
  <si>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</si>
  <si>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</si>
  <si>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</si>
  <si>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</si>
  <si>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</si>
  <si>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</si>
  <si>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</si>
  <si>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</si>
  <si>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</si>
  <si>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</si>
  <si>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</si>
  <si>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</si>
  <si>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</si>
  <si>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</si>
  <si>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</si>
  <si>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</si>
  <si>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</si>
  <si>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</si>
  <si>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</si>
  <si>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</si>
  <si>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</si>
  <si>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</si>
  <si>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</si>
  <si>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</si>
  <si>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</si>
  <si>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</si>
  <si>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</si>
  <si>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</si>
  <si>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</si>
  <si>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</si>
  <si>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</si>
  <si>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</si>
  <si>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</si>
  <si>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</si>
  <si>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</si>
  <si>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</si>
  <si>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</si>
  <si>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</si>
  <si>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</si>
  <si>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</si>
  <si>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</si>
  <si>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</si>
  <si>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</si>
  <si>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</si>
  <si>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</si>
  <si>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</si>
  <si>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</si>
  <si>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</si>
  <si>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</si>
  <si>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</si>
  <si>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</si>
  <si>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</si>
  <si>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</si>
  <si>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</si>
  <si>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</si>
  <si>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</si>
  <si>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</si>
  <si>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</si>
  <si>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</si>
  <si>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</si>
  <si>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</si>
  <si>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</si>
  <si>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</si>
  <si>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</si>
  <si>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</si>
  <si>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</si>
  <si>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</si>
  <si>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</si>
  <si>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</si>
  <si>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</si>
  <si>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</si>
  <si>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</si>
  <si>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</si>
  <si>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</si>
  <si>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</si>
  <si>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</si>
  <si>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</si>
  <si>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</si>
  <si>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</si>
  <si>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</si>
  <si>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</si>
  <si>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</si>
  <si>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</si>
  <si>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</si>
  <si>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</si>
  <si>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</si>
  <si>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</si>
  <si>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</si>
  <si>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</si>
  <si>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</si>
  <si>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</si>
  <si>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</si>
  <si>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</si>
  <si>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</si>
  <si>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</si>
  <si>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</si>
  <si>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</si>
  <si>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</si>
  <si>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</si>
  <si>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</si>
  <si>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</si>
  <si>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</si>
  <si>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</si>
  <si>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</si>
  <si>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</si>
  <si>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</si>
  <si>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</si>
  <si>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</si>
  <si>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</si>
  <si>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</si>
  <si>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</si>
  <si>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</si>
  <si>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</si>
  <si>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</si>
  <si>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</si>
  <si>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</si>
  <si>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</si>
  <si>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</si>
  <si>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</si>
  <si>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</si>
  <si>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</si>
  <si>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</si>
  <si>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</si>
  <si>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</si>
  <si>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</si>
  <si>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</si>
  <si>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</si>
  <si>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</si>
  <si>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</si>
  <si>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</si>
  <si>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</si>
  <si>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</si>
  <si>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</si>
  <si>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</si>
  <si>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</si>
  <si>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</si>
  <si>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</si>
  <si>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</si>
  <si>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</si>
  <si>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</si>
  <si>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</si>
  <si>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</si>
  <si>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</si>
  <si>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</si>
  <si>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</si>
  <si>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</si>
  <si>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</si>
  <si>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</si>
  <si>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</si>
  <si>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</si>
  <si>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</si>
  <si>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</si>
  <si>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</si>
  <si>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</si>
  <si>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</si>
  <si>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</si>
  <si>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</si>
  <si>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</si>
  <si>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</si>
  <si>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</si>
  <si>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</si>
  <si>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</si>
  <si>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</si>
  <si>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</si>
  <si>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</si>
  <si>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</si>
  <si>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</si>
  <si>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</si>
  <si>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</si>
  <si>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</si>
  <si>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</si>
  <si>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</si>
  <si>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</si>
  <si>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</si>
  <si>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</si>
  <si>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</si>
  <si>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</si>
  <si>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</si>
  <si>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</si>
  <si>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</si>
  <si>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</si>
  <si>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</si>
  <si>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</si>
  <si>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</si>
  <si>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</si>
  <si>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</si>
  <si>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</si>
  <si>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</si>
  <si>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</si>
  <si>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</si>
  <si>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</si>
  <si>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</si>
  <si>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</si>
  <si>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</si>
  <si>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</si>
  <si>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</si>
  <si>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</si>
  <si>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</si>
  <si>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</si>
  <si>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</si>
  <si>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</si>
  <si>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</si>
  <si>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</si>
  <si>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</si>
  <si>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</si>
  <si>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</si>
  <si>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</si>
  <si>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</si>
  <si>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</si>
  <si>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</si>
  <si>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</si>
  <si>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</si>
  <si>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</si>
  <si>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</si>
  <si>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</si>
  <si>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</si>
  <si>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</si>
  <si>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</si>
  <si>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</si>
  <si>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</si>
  <si>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</si>
  <si>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</si>
  <si>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</si>
  <si>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</si>
  <si>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</si>
  <si>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</si>
  <si>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</si>
  <si>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</si>
  <si>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</si>
  <si>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</si>
  <si>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</si>
  <si>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</si>
  <si>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</si>
  <si>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</si>
  <si>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</si>
  <si>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</si>
  <si>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</si>
  <si>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</si>
  <si>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</si>
  <si>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</si>
  <si>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</si>
  <si>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</si>
  <si>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</si>
  <si>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</si>
  <si>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</si>
  <si>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</si>
  <si>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</si>
  <si>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</si>
  <si>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</si>
  <si>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</si>
  <si>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</si>
  <si>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</si>
  <si>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</si>
  <si>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</si>
  <si>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</si>
  <si>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</si>
  <si>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</si>
  <si>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</si>
  <si>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</si>
  <si>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</si>
  <si>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</si>
  <si>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</si>
  <si>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</si>
  <si>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</si>
  <si>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</si>
  <si>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</si>
  <si>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</si>
  <si>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</si>
  <si>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</si>
  <si>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</si>
  <si>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</si>
  <si>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</si>
  <si>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</si>
  <si>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</si>
  <si>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</si>
  <si>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</si>
  <si>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</si>
  <si>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</si>
  <si>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</si>
  <si>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</si>
  <si>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</si>
  <si>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</si>
  <si>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</si>
  <si>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</si>
  <si>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</si>
  <si>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</si>
  <si>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</si>
  <si>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</si>
  <si>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</si>
  <si>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</si>
  <si>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</si>
  <si>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</si>
  <si>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</si>
  <si>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</si>
  <si>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</si>
  <si>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</si>
  <si>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</si>
  <si>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</si>
  <si>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</si>
  <si>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</si>
  <si>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</si>
  <si>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</si>
  <si>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</si>
  <si>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</si>
  <si>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</si>
  <si>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</si>
  <si>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</si>
  <si>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</si>
  <si>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</si>
  <si>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</si>
  <si>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</si>
  <si>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</si>
  <si>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</si>
  <si>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</si>
  <si>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</si>
  <si>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</si>
  <si>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</si>
  <si>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</si>
  <si>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</si>
  <si>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</si>
  <si>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</si>
  <si>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</si>
  <si>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</si>
  <si>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</si>
  <si>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</si>
  <si>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</si>
  <si>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</si>
  <si>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</si>
  <si>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</si>
  <si>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</si>
  <si>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</si>
  <si>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</si>
  <si>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</si>
  <si>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</si>
  <si>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</si>
  <si>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</si>
  <si>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</si>
  <si>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</si>
  <si>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</si>
  <si>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</si>
  <si>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</si>
  <si>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</si>
  <si>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</si>
  <si>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</si>
  <si>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</si>
  <si>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</si>
  <si>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</si>
  <si>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</si>
  <si>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</si>
  <si>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</si>
  <si>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</si>
  <si>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</si>
  <si>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</si>
  <si>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</si>
  <si>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</si>
  <si>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</si>
  <si>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</si>
  <si>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</si>
  <si>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</si>
  <si>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</si>
  <si>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</si>
  <si>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</si>
  <si>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</si>
  <si>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</si>
  <si>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</si>
  <si>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</si>
  <si>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</si>
  <si>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</si>
  <si>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</si>
  <si>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</si>
  <si>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</si>
  <si>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</si>
  <si>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</si>
  <si>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</si>
  <si>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</si>
  <si>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</si>
  <si>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</si>
  <si>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</si>
  <si>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</si>
  <si>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</si>
  <si>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</si>
  <si>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</si>
  <si>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</si>
  <si>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</si>
  <si>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</si>
  <si>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</si>
  <si>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</si>
  <si>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</si>
  <si>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</si>
  <si>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</si>
  <si>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</si>
  <si>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</si>
  <si>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</si>
  <si>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</si>
  <si>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</si>
  <si>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</si>
  <si>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</si>
  <si>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</si>
  <si>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</si>
  <si>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</si>
  <si>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</si>
  <si>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</si>
  <si>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</si>
  <si>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</si>
  <si>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</si>
  <si>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</si>
  <si>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</si>
  <si>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</si>
  <si>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</si>
  <si>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</si>
  <si>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</si>
  <si>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</si>
  <si>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</si>
  <si>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</si>
  <si>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</si>
  <si>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</si>
  <si>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</si>
  <si>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</si>
  <si>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</si>
  <si>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</si>
  <si>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</si>
  <si>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</si>
  <si>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</si>
  <si>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</si>
  <si>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</si>
  <si>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</si>
  <si>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</si>
  <si>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</si>
  <si>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</si>
  <si>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</si>
  <si>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</si>
  <si>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</si>
  <si>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</si>
  <si>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</si>
  <si>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</si>
  <si>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</si>
  <si>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</si>
  <si>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</si>
  <si>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</si>
  <si>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</si>
  <si>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</si>
  <si>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</si>
  <si>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</si>
  <si>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</si>
  <si>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</si>
  <si>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</si>
  <si>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</si>
  <si>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</si>
  <si>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</si>
  <si>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</si>
  <si>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</si>
  <si>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</si>
  <si>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</si>
  <si>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</si>
  <si>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</si>
  <si>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</si>
  <si>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</si>
  <si>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</si>
  <si>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</si>
  <si>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</si>
  <si>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</si>
  <si>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</si>
  <si>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</si>
  <si>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</si>
  <si>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</si>
  <si>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</si>
  <si>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</si>
  <si>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</si>
  <si>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</si>
  <si>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</si>
  <si>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</si>
  <si>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</si>
  <si>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</si>
  <si>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</si>
  <si>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</si>
  <si>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</si>
  <si>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</si>
  <si>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</si>
  <si>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</si>
  <si>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</si>
  <si>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</si>
  <si>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</si>
  <si>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</si>
  <si>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</si>
  <si>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</si>
  <si>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</si>
  <si>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</si>
  <si>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</si>
  <si>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</si>
  <si>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</si>
  <si>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</si>
  <si>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</si>
  <si>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</si>
  <si>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</si>
  <si>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</si>
  <si>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</si>
  <si>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</si>
  <si>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</si>
  <si>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</si>
  <si>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</si>
  <si>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</si>
  <si>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</si>
  <si>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</si>
  <si>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</si>
  <si>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</si>
  <si>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</si>
  <si>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</si>
  <si>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</si>
  <si>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</si>
  <si>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</si>
  <si>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</si>
  <si>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</si>
  <si>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</si>
  <si>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</si>
  <si>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</si>
  <si>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</si>
  <si>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</si>
  <si>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</si>
  <si>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</si>
  <si>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</si>
  <si>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</si>
  <si>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</si>
  <si>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</si>
  <si>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</si>
  <si>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</si>
  <si>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</si>
  <si>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</si>
  <si>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</si>
  <si>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</si>
  <si>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</si>
  <si>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</si>
  <si>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</si>
  <si>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</si>
  <si>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</si>
  <si>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</si>
  <si>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</si>
  <si>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</si>
  <si>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</si>
  <si>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</si>
  <si>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</si>
  <si>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</si>
  <si>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</si>
  <si>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</si>
  <si>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</si>
  <si>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</si>
  <si>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</si>
  <si>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</si>
  <si>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</si>
  <si>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</si>
  <si>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</si>
  <si>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</si>
  <si>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</si>
  <si>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</si>
  <si>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</si>
  <si>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</si>
  <si>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</si>
  <si>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</si>
  <si>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</si>
  <si>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</si>
  <si>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</si>
  <si>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</si>
  <si>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</si>
  <si>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</si>
  <si>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</si>
  <si>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</si>
  <si>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</si>
  <si>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</si>
  <si>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</si>
  <si>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</si>
  <si>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</si>
  <si>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</si>
  <si>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</si>
  <si>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</si>
  <si>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</si>
  <si>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</si>
  <si>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</si>
  <si>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</si>
  <si>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</si>
  <si>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</si>
  <si>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</si>
  <si>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</si>
  <si>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</si>
  <si>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</si>
  <si>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</si>
  <si>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</si>
  <si>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</si>
  <si>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</si>
  <si>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</si>
  <si>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</si>
  <si>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</si>
  <si>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</si>
  <si>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</si>
  <si>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</si>
  <si>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</si>
  <si>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</si>
  <si>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</si>
  <si>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</si>
  <si>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</si>
  <si>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</si>
  <si>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</si>
  <si>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</si>
  <si>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</si>
  <si>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</si>
  <si>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</si>
  <si>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</si>
  <si>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</si>
  <si>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</si>
  <si>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</si>
  <si>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</si>
  <si>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</si>
  <si>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</si>
  <si>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</si>
  <si>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</si>
  <si>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</si>
  <si>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</si>
  <si>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</si>
  <si>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</si>
  <si>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</si>
  <si>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</si>
  <si>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</si>
  <si>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</si>
  <si>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</si>
  <si>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</si>
  <si>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</si>
  <si>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</si>
  <si>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</si>
  <si>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</si>
  <si>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</si>
  <si>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</si>
  <si>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</si>
  <si>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</si>
  <si>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</si>
  <si>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</si>
  <si>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</si>
  <si>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</si>
  <si>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</si>
  <si>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</si>
  <si>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</si>
  <si>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</si>
  <si>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</si>
  <si>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</si>
  <si>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</si>
  <si>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</si>
  <si>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</si>
  <si>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</si>
  <si>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</si>
  <si>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</si>
  <si>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</si>
  <si>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</si>
  <si>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</si>
  <si>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</si>
  <si>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</si>
  <si>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</si>
  <si>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</si>
  <si>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</si>
  <si>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</si>
  <si>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</si>
  <si>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</si>
  <si>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</si>
  <si>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</si>
  <si>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</si>
  <si>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</si>
  <si>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</si>
  <si>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</si>
  <si>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</si>
  <si>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</si>
  <si>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</si>
  <si>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</si>
  <si>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</si>
  <si>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</si>
  <si>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</si>
  <si>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</si>
  <si>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</si>
  <si>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</si>
  <si>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</si>
  <si>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</si>
  <si>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</si>
  <si>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</si>
  <si>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</si>
  <si>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</si>
  <si>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</si>
  <si>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</si>
  <si>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</si>
  <si>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</si>
  <si>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</si>
  <si>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</si>
  <si>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</si>
  <si>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</si>
  <si>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</si>
  <si>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</si>
  <si>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</si>
  <si>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</si>
  <si>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</si>
  <si>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</si>
  <si>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</si>
  <si>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</si>
  <si>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</si>
  <si>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</si>
  <si>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</si>
  <si>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</si>
  <si>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</si>
  <si>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</si>
  <si>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</si>
  <si>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</si>
  <si>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</si>
  <si>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</si>
  <si>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</si>
  <si>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</si>
  <si>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</si>
  <si>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</si>
  <si>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</si>
  <si>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</si>
  <si>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</si>
  <si>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</si>
  <si>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</si>
  <si>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</si>
  <si>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</si>
  <si>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</si>
  <si>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</si>
  <si>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</si>
  <si>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</si>
  <si>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</si>
  <si>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</si>
  <si>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</si>
  <si>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</si>
  <si>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</si>
  <si>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</si>
  <si>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</si>
  <si>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</si>
  <si>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</si>
  <si>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</si>
  <si>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</si>
  <si>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</si>
  <si>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</si>
  <si>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</si>
  <si>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</si>
  <si>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</si>
  <si>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</si>
  <si>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</si>
  <si>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</si>
  <si>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</si>
  <si>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</si>
  <si>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</si>
  <si>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</si>
  <si>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</si>
  <si>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</si>
  <si>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</si>
  <si>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</si>
  <si>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</si>
  <si>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</si>
  <si>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</si>
  <si>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</si>
  <si>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</si>
  <si>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</si>
  <si>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</si>
  <si>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</si>
  <si>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</si>
  <si>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</si>
  <si>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</si>
  <si>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</si>
  <si>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</si>
  <si>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</si>
  <si>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</si>
  <si>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</si>
  <si>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</si>
  <si>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</si>
  <si>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</si>
  <si>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</si>
  <si>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</si>
  <si>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</si>
  <si>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</si>
  <si>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</si>
  <si>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</si>
  <si>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</si>
  <si>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</si>
  <si>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</si>
  <si>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</si>
  <si>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</si>
  <si>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</si>
  <si>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</si>
  <si>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</si>
  <si>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</si>
  <si>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</si>
  <si>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</si>
  <si>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</si>
  <si>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</si>
  <si>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</si>
  <si>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</si>
  <si>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</si>
  <si>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</si>
  <si>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</si>
  <si>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</si>
  <si>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</si>
  <si>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</si>
  <si>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</si>
  <si>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</si>
  <si>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</si>
  <si>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</si>
  <si>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</si>
  <si>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</si>
  <si>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</si>
  <si>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</si>
  <si>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</si>
  <si>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</si>
  <si>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</si>
  <si>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</si>
  <si>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</si>
  <si>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</si>
  <si>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</si>
  <si>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</si>
  <si>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</si>
  <si>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</si>
  <si>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</si>
  <si>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</si>
  <si>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</si>
  <si>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</si>
  <si>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</si>
  <si>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</si>
  <si>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</si>
  <si>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</si>
  <si>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</si>
  <si>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</si>
  <si>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</si>
  <si>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</si>
  <si>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</si>
  <si>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</si>
  <si>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</si>
  <si>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</si>
  <si>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</si>
  <si>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</si>
  <si>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</si>
  <si>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</si>
  <si>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</si>
  <si>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</si>
  <si>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</si>
  <si>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</si>
  <si>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</si>
  <si>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</si>
  <si>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</si>
  <si>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</si>
  <si>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</si>
  <si>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</si>
  <si>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</si>
  <si>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</si>
  <si>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</si>
  <si>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</si>
  <si>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</si>
  <si>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</si>
  <si>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</si>
  <si>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</si>
  <si>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</si>
  <si>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</si>
  <si>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</si>
  <si>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</si>
  <si>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</si>
  <si>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</si>
  <si>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</si>
  <si>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</si>
  <si>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</si>
  <si>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</si>
  <si>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</si>
  <si>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</si>
  <si>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</si>
  <si>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</si>
  <si>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</si>
  <si>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</si>
  <si>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</si>
  <si>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</si>
  <si>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</si>
  <si>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</si>
  <si>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</si>
  <si>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</si>
  <si>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</si>
  <si>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</si>
  <si>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</si>
  <si>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</si>
  <si>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</si>
  <si>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</si>
  <si>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</si>
  <si>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</si>
  <si>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</si>
  <si>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</si>
  <si>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</si>
  <si>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</si>
  <si>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</si>
  <si>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</si>
  <si>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</si>
  <si>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</si>
  <si>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</si>
  <si>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</si>
  <si>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</si>
  <si>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</si>
  <si>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</si>
  <si>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</si>
  <si>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</si>
  <si>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</si>
  <si>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</si>
  <si>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</si>
  <si>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</si>
  <si>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</si>
  <si>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</si>
  <si>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</si>
  <si>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</si>
  <si>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</si>
  <si>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</si>
  <si>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</si>
  <si>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</si>
  <si>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</si>
  <si>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</si>
  <si>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</si>
  <si>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</si>
  <si>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</si>
  <si>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</si>
  <si>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</si>
  <si>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</si>
  <si>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</si>
  <si>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</si>
  <si>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</si>
  <si>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</si>
  <si>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</si>
  <si>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</si>
  <si>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</si>
  <si>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</si>
  <si>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</si>
  <si>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</si>
  <si>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</si>
  <si>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</si>
  <si>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</si>
  <si>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</si>
  <si>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</si>
  <si>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</si>
  <si>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</si>
  <si>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</si>
  <si>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</si>
  <si>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</si>
  <si>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</si>
  <si>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</si>
  <si>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</si>
  <si>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</si>
  <si>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</si>
  <si>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</si>
  <si>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</si>
  <si>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</si>
  <si>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</si>
  <si>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</si>
  <si>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</si>
  <si>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</si>
  <si>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</si>
  <si>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</si>
  <si>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</si>
  <si>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</si>
  <si>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</si>
  <si>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</si>
  <si>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</si>
  <si>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</si>
  <si>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</si>
  <si>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</si>
  <si>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</si>
  <si>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</si>
  <si>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</si>
  <si>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</si>
  <si>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</si>
  <si>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</si>
  <si>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</si>
  <si>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</si>
  <si>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</si>
  <si>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</si>
  <si>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</si>
  <si>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</si>
  <si>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</si>
  <si>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</si>
  <si>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</si>
  <si>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</si>
  <si>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</si>
  <si>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</si>
  <si>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</si>
  <si>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</si>
  <si>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</si>
  <si>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</si>
  <si>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</si>
  <si>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</si>
  <si>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</si>
  <si>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</si>
  <si>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</si>
  <si>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</si>
  <si>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</si>
  <si>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</si>
  <si>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</si>
  <si>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</si>
  <si>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</si>
  <si>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</si>
  <si>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</si>
  <si>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</si>
  <si>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</si>
  <si>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</si>
  <si>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</si>
  <si>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</si>
  <si>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</si>
  <si>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</si>
  <si>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</si>
  <si>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</si>
  <si>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</si>
  <si>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</si>
  <si>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</si>
  <si>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</si>
  <si>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</si>
  <si>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</si>
  <si>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</si>
  <si>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</si>
  <si>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</si>
  <si>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</si>
  <si>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</si>
  <si>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</si>
  <si>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</si>
  <si>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</si>
  <si>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</si>
  <si>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</si>
  <si>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</si>
  <si>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</si>
  <si>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</si>
  <si>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</si>
  <si>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</si>
  <si>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</si>
  <si>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</si>
  <si>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</si>
  <si>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</si>
  <si>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</si>
  <si>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</si>
  <si>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</si>
  <si>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</si>
  <si>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</si>
  <si>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</si>
  <si>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</si>
  <si>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</si>
  <si>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</si>
  <si>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</si>
  <si>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</si>
  <si>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</si>
  <si>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</si>
  <si>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</si>
  <si>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</si>
  <si>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</si>
  <si>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</si>
  <si>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</si>
  <si>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</si>
  <si>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</si>
  <si>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</si>
  <si>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</si>
  <si>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</si>
  <si>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</si>
  <si>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</si>
  <si>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</si>
  <si>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</si>
  <si>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</si>
  <si>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</si>
  <si>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</si>
  <si>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</si>
  <si>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</si>
  <si>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</si>
  <si>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</si>
  <si>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</si>
  <si>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</si>
  <si>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</si>
  <si>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</si>
  <si>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</si>
  <si>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</si>
  <si>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</si>
  <si>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</si>
  <si>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</si>
  <si>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</si>
  <si>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</si>
  <si>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</si>
  <si>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</si>
  <si>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</si>
  <si>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</si>
  <si>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</si>
  <si>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</si>
  <si>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</si>
  <si>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</si>
  <si>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</si>
  <si>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</si>
  <si>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</si>
  <si>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</si>
  <si>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</si>
  <si>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</si>
  <si>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</si>
  <si>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</si>
  <si>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</si>
  <si>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</si>
  <si>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</si>
  <si>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</si>
  <si>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</si>
  <si>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</si>
  <si>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</si>
  <si>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</si>
  <si>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</si>
  <si>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</si>
  <si>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</si>
  <si>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</si>
  <si>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</si>
  <si>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</si>
  <si>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</si>
  <si>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</si>
  <si>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</si>
  <si>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</si>
  <si>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</si>
  <si>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</si>
  <si>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</si>
  <si>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</si>
  <si>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</si>
  <si>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</si>
  <si>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</si>
  <si>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</si>
  <si>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</si>
  <si>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</si>
  <si>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</si>
  <si>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</si>
  <si>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</si>
  <si>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</si>
  <si>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</si>
  <si>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</si>
  <si>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</si>
  <si>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</si>
  <si>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</si>
  <si>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</si>
  <si>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</si>
  <si>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</si>
  <si>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</si>
  <si>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</si>
  <si>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</si>
  <si>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</si>
  <si>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</si>
  <si>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</si>
  <si>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</si>
  <si>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</si>
  <si>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</si>
  <si>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</si>
  <si>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</si>
  <si>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</si>
  <si>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</si>
  <si>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</si>
  <si>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</si>
  <si>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</si>
  <si>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</si>
  <si>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</si>
  <si>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</si>
  <si>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</si>
  <si>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</si>
  <si>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</si>
  <si>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</si>
  <si>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</si>
  <si>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</si>
  <si>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</si>
  <si>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</si>
  <si>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</si>
  <si>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</si>
  <si>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</si>
  <si>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</si>
  <si>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</si>
  <si>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</si>
  <si>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</si>
  <si>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</si>
  <si>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</si>
  <si>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</si>
  <si>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</si>
  <si>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</si>
  <si>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</si>
  <si>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</si>
  <si>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</si>
  <si>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</si>
  <si>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</si>
  <si>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</si>
  <si>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</si>
  <si>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</si>
  <si>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</si>
  <si>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</si>
  <si>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</si>
  <si>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</si>
  <si>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</si>
  <si>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</si>
  <si>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</si>
  <si>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</si>
  <si>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</si>
  <si>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</si>
  <si>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</si>
  <si>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</si>
  <si>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</si>
  <si>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</si>
  <si>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</si>
  <si>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</si>
  <si>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</si>
  <si>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</si>
  <si>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</si>
  <si>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</si>
  <si>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</si>
  <si>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</si>
  <si>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</si>
  <si>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</si>
  <si>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</si>
  <si>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</si>
  <si>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</si>
  <si>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</si>
  <si>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</si>
  <si>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</si>
  <si>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</si>
  <si>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</si>
  <si>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</si>
  <si>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</si>
  <si>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</si>
  <si>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</si>
  <si>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</si>
  <si>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</si>
  <si>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</si>
  <si>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</si>
  <si>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</si>
  <si>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</si>
  <si>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</si>
  <si>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</si>
  <si>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</si>
  <si>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</si>
  <si>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</si>
  <si>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</si>
  <si>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</si>
  <si>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</si>
  <si>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</si>
  <si>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</si>
  <si>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</si>
  <si>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</si>
  <si>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</si>
  <si>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</si>
  <si>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</si>
  <si>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</si>
  <si>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</si>
  <si>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</si>
  <si>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</si>
  <si>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</si>
  <si>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</si>
  <si>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</si>
  <si>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</si>
  <si>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</si>
  <si>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</si>
  <si>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</si>
  <si>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</si>
  <si>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</si>
  <si>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</si>
  <si>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</si>
  <si>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</si>
  <si>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</si>
  <si>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</si>
  <si>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</si>
  <si>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</si>
  <si>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</si>
  <si>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</si>
  <si>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</si>
  <si>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</si>
  <si>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</si>
  <si>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</si>
  <si>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</si>
  <si>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</si>
  <si>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</si>
  <si>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</si>
  <si>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</si>
  <si>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</si>
  <si>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</si>
  <si>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</si>
  <si>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</si>
  <si>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</si>
  <si>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</si>
  <si>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</si>
  <si>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</si>
  <si>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</si>
  <si>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</si>
  <si>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</si>
  <si>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</si>
  <si>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</si>
  <si>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</si>
  <si>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</si>
  <si>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</si>
  <si>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</si>
  <si>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</si>
  <si>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</si>
  <si>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</si>
  <si>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</si>
  <si>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</si>
  <si>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</si>
  <si>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</si>
  <si>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</si>
  <si>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</si>
  <si>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</si>
  <si>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</si>
  <si>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</si>
  <si>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</si>
  <si>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</si>
  <si>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</si>
  <si>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</si>
  <si>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</si>
  <si>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</si>
  <si>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</si>
  <si>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</si>
  <si>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</si>
  <si>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</si>
  <si>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</si>
  <si>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</si>
  <si>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</si>
  <si>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</si>
  <si>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</si>
  <si>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</si>
  <si>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</si>
  <si>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</si>
  <si>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</si>
  <si>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</si>
  <si>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</si>
  <si>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</si>
  <si>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</si>
  <si>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</si>
  <si>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</si>
  <si>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</si>
  <si>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</si>
  <si>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</si>
  <si>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</si>
  <si>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</si>
  <si>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</si>
  <si>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</si>
  <si>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</si>
  <si>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</si>
  <si>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</si>
  <si>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</si>
  <si>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</si>
  <si>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</si>
  <si>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</si>
  <si>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</si>
  <si>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</si>
  <si>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</si>
  <si>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</si>
  <si>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</si>
  <si>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</si>
  <si>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</si>
  <si>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</si>
  <si>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</si>
  <si>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</si>
  <si>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</si>
  <si>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</si>
  <si>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</si>
  <si>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</si>
  <si>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</si>
  <si>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</si>
  <si>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</si>
  <si>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</si>
  <si>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</si>
  <si>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</si>
  <si>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</si>
  <si>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</si>
  <si>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</si>
  <si>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</si>
  <si>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</si>
  <si>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</si>
  <si>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</si>
  <si>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</si>
  <si>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</si>
  <si>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</si>
  <si>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</si>
  <si>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</si>
  <si>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</si>
  <si>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</si>
  <si>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</si>
  <si>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</si>
  <si>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</si>
  <si>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</si>
  <si>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</si>
  <si>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</si>
  <si>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</si>
  <si>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</si>
  <si>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</si>
  <si>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</si>
  <si>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</si>
  <si>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</si>
  <si>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</si>
  <si>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</si>
  <si>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</si>
  <si>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</si>
  <si>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</si>
  <si>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</si>
  <si>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</si>
  <si>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</si>
  <si>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</si>
  <si>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</si>
  <si>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</si>
  <si>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</si>
  <si>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</si>
  <si>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</si>
  <si>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</si>
  <si>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</si>
  <si>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</si>
  <si>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</si>
  <si>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</si>
  <si>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</si>
  <si>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</si>
  <si>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</si>
  <si>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</si>
  <si>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</si>
  <si>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</si>
  <si>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</si>
  <si>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</si>
  <si>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</si>
  <si>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</si>
  <si>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</si>
  <si>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</si>
  <si>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</si>
  <si>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</si>
  <si>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</si>
  <si>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</si>
  <si>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</si>
  <si>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</si>
  <si>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</si>
  <si>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</si>
  <si>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</si>
  <si>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</si>
  <si>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</si>
  <si>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</si>
  <si>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</si>
  <si>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</si>
  <si>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</si>
  <si>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</si>
  <si>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</si>
  <si>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</si>
  <si>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</si>
  <si>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</si>
  <si>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</si>
  <si>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</si>
  <si>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</si>
  <si>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</si>
  <si>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</si>
  <si>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</si>
  <si>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</si>
  <si>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</si>
  <si>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</si>
  <si>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</si>
  <si>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</si>
  <si>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</si>
  <si>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</si>
  <si>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</si>
  <si>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</si>
  <si>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</si>
  <si>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</si>
  <si>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</si>
  <si>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</si>
  <si>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</si>
  <si>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</si>
  <si>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</si>
  <si>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</si>
  <si>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</si>
  <si>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</si>
  <si>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</si>
  <si>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</si>
  <si>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</si>
  <si>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</si>
  <si>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</si>
  <si>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</si>
  <si>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</si>
  <si>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</si>
  <si>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</si>
  <si>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</si>
  <si>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</si>
  <si>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</si>
  <si>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</si>
  <si>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</si>
  <si>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</si>
  <si>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</si>
  <si>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</si>
  <si>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</si>
  <si>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</si>
  <si>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</si>
  <si>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</si>
  <si>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</si>
  <si>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</si>
  <si>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</si>
  <si>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</si>
  <si>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</si>
  <si>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</si>
  <si>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</si>
  <si>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</si>
  <si>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</si>
  <si>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</si>
  <si>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</si>
  <si>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</si>
  <si>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</si>
  <si>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</si>
  <si>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</si>
  <si>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</si>
  <si>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</si>
  <si>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</si>
  <si>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</si>
  <si>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</si>
  <si>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</si>
  <si>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</si>
  <si>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</si>
  <si>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</si>
  <si>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</si>
  <si>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</si>
  <si>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</si>
  <si>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</si>
  <si>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</si>
  <si>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</si>
  <si>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</si>
  <si>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</si>
  <si>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</si>
  <si>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</si>
  <si>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</si>
  <si>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</si>
  <si>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</si>
  <si>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</si>
  <si>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</si>
  <si>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</si>
  <si>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</si>
  <si>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</si>
  <si>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</si>
  <si>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</si>
  <si>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</si>
  <si>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</si>
  <si>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</si>
  <si>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</si>
  <si>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</si>
  <si>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</si>
  <si>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</si>
  <si>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</si>
  <si>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</si>
  <si>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</si>
  <si>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</si>
  <si>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</si>
  <si>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</si>
  <si>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</si>
  <si>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</si>
  <si>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</si>
  <si>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</si>
  <si>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</si>
  <si>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</si>
  <si>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</si>
  <si>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</si>
  <si>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</si>
  <si>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</si>
  <si>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</si>
  <si>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</si>
  <si>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</si>
  <si>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</si>
  <si>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</si>
  <si>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</si>
  <si>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</si>
  <si>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</si>
  <si>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</si>
  <si>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</si>
  <si>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</si>
  <si>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</si>
  <si>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</si>
  <si>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</si>
  <si>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</si>
  <si>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</si>
  <si>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</si>
  <si>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</si>
  <si>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</si>
  <si>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</si>
  <si>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</si>
  <si>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</si>
  <si>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</si>
  <si>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</si>
  <si>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</si>
  <si>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</si>
  <si>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</si>
  <si>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</si>
  <si>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</si>
  <si>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</si>
  <si>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</si>
  <si>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</si>
  <si>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</si>
  <si>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</si>
  <si>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</si>
  <si>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</si>
  <si>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</si>
  <si>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</si>
  <si>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</si>
  <si>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</si>
  <si>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</si>
  <si>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</si>
  <si>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</si>
  <si>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</si>
  <si>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</si>
  <si>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</si>
  <si>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</si>
  <si>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</si>
  <si>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</si>
  <si>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</si>
  <si>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</si>
  <si>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</si>
  <si>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</si>
  <si>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</si>
  <si>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</si>
  <si>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</si>
  <si>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</si>
  <si>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</si>
  <si>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</si>
  <si>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</si>
  <si>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</si>
  <si>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</si>
  <si>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</si>
  <si>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</si>
  <si>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</si>
  <si>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</si>
  <si>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</si>
  <si>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</si>
  <si>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</si>
  <si>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</si>
  <si>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</si>
  <si>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</si>
  <si>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</si>
  <si>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</si>
  <si>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</si>
  <si>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</si>
  <si>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</si>
  <si>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</si>
  <si>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</si>
  <si>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</si>
  <si>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</si>
  <si>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</si>
  <si>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</si>
  <si>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</si>
  <si>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</si>
  <si>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</si>
  <si>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</si>
  <si>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</si>
  <si>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</si>
  <si>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</si>
  <si>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</si>
  <si>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</si>
  <si>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</si>
  <si>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</si>
  <si>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</si>
  <si>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</si>
  <si>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</si>
  <si>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</si>
  <si>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</si>
  <si>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</si>
  <si>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</si>
  <si>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</si>
  <si>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</si>
  <si>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</si>
  <si>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</si>
  <si>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</si>
  <si>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</si>
  <si>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</si>
  <si>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</si>
  <si>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</si>
  <si>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</si>
  <si>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</si>
  <si>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</si>
  <si>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</si>
  <si>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</si>
  <si>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</si>
  <si>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</si>
  <si>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</si>
  <si>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</si>
  <si>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</si>
  <si>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</si>
  <si>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</si>
  <si>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</si>
  <si>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</si>
  <si>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</si>
  <si>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</si>
  <si>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</si>
  <si>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</si>
  <si>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</si>
  <si>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</si>
  <si>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</si>
  <si>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</si>
  <si>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</si>
  <si>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</si>
  <si>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</si>
  <si>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</si>
  <si>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</si>
  <si>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</si>
  <si>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</si>
  <si>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</si>
  <si>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</si>
  <si>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</si>
  <si>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</si>
  <si>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</si>
  <si>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</si>
  <si>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</si>
  <si>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</si>
  <si>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</si>
  <si>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</si>
  <si>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</si>
  <si>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</si>
  <si>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</si>
  <si>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</si>
  <si>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</si>
  <si>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</si>
  <si>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</si>
  <si>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</si>
  <si>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</si>
  <si>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</si>
  <si>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</si>
  <si>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</si>
  <si>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</si>
  <si>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</si>
  <si>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</si>
  <si>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</si>
  <si>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</si>
  <si>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</si>
  <si>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</si>
  <si>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</si>
  <si>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</si>
  <si>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</si>
  <si>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</si>
  <si>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</si>
  <si>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</si>
  <si>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</si>
  <si>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</si>
  <si>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</si>
  <si>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</si>
  <si>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</si>
  <si>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</si>
  <si>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</si>
  <si>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</si>
  <si>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</si>
  <si>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</si>
  <si>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</si>
  <si>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</si>
  <si>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</si>
  <si>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</si>
  <si>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</si>
  <si>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</si>
  <si>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</si>
  <si>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</si>
  <si>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</si>
  <si>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</si>
  <si>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</si>
  <si>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</si>
  <si>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</si>
  <si>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</si>
  <si>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</si>
  <si>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</si>
  <si>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</si>
  <si>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</si>
  <si>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</si>
  <si>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</si>
  <si>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</si>
  <si>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</si>
  <si>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</si>
  <si>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</si>
  <si>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</si>
  <si>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</si>
  <si>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</si>
  <si>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</si>
  <si>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</si>
  <si>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</si>
  <si>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</si>
  <si>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</si>
  <si>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</si>
  <si>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</si>
  <si>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</si>
  <si>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</si>
  <si>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</si>
  <si>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</si>
  <si>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</si>
  <si>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</si>
  <si>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</si>
  <si>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</si>
  <si>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</si>
  <si>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</si>
  <si>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</si>
  <si>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</si>
  <si>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</si>
  <si>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</si>
  <si>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</si>
  <si>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</si>
  <si>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</si>
  <si>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</si>
  <si>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</si>
  <si>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</si>
  <si>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</si>
  <si>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</si>
  <si>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</si>
  <si>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</si>
  <si>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</si>
  <si>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</si>
  <si>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</si>
  <si>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</si>
  <si>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</si>
  <si>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</si>
  <si>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</si>
  <si>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</si>
  <si>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</si>
  <si>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</si>
  <si>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</si>
  <si>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</si>
  <si>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</si>
  <si>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</si>
  <si>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</si>
  <si>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</si>
  <si>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</si>
  <si>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</si>
  <si>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</si>
  <si>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</si>
  <si>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</si>
  <si>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</si>
  <si>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</si>
  <si>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</si>
  <si>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</si>
  <si>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</si>
  <si>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</si>
  <si>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</si>
  <si>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</si>
  <si>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</si>
  <si>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</si>
  <si>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</si>
  <si>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</si>
  <si>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</si>
  <si>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</si>
  <si>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</si>
  <si>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</si>
  <si>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</si>
  <si>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</si>
  <si>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</si>
  <si>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</si>
  <si>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</si>
  <si>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</si>
  <si>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</si>
  <si>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</si>
  <si>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</si>
  <si>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</si>
  <si>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</si>
  <si>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</si>
  <si>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</si>
  <si>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</si>
  <si>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</si>
  <si>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</si>
  <si>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</si>
  <si>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</si>
  <si>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</si>
  <si>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</si>
  <si>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</si>
  <si>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</si>
  <si>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</si>
  <si>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</si>
  <si>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</si>
  <si>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</si>
  <si>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</si>
  <si>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</si>
  <si>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</si>
  <si>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</si>
  <si>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</si>
  <si>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</si>
  <si>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</si>
  <si>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</si>
  <si>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</si>
  <si>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</si>
  <si>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</si>
  <si>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</si>
  <si>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</si>
  <si>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</si>
  <si>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</si>
  <si>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</si>
  <si>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</si>
  <si>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</si>
  <si>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</si>
  <si>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</si>
  <si>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</si>
  <si>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</si>
  <si>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</si>
  <si>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</si>
  <si>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</si>
  <si>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</si>
  <si>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</si>
  <si>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</si>
  <si>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</si>
  <si>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</si>
  <si>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</si>
  <si>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</si>
  <si>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</si>
  <si>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</si>
  <si>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</si>
  <si>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</si>
  <si>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</si>
  <si>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</si>
  <si>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</si>
  <si>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</si>
  <si>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</si>
  <si>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</si>
  <si>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</si>
  <si>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</si>
  <si>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</si>
  <si>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</si>
  <si>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</si>
  <si>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</si>
  <si>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</si>
  <si>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</si>
  <si>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</si>
  <si>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</si>
  <si>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</si>
  <si>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</si>
  <si>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</si>
  <si>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</si>
  <si>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</si>
  <si>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</si>
  <si>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</si>
  <si>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</si>
  <si>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</si>
  <si>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</si>
  <si>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</si>
  <si>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</si>
  <si>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</si>
  <si>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</si>
  <si>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</si>
  <si>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</si>
  <si>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</si>
  <si>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</si>
  <si>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</si>
  <si>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</si>
  <si>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</si>
  <si>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</si>
  <si>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</si>
  <si>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</si>
  <si>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</si>
  <si>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</si>
  <si>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</si>
  <si>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</si>
  <si>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</si>
  <si>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</si>
  <si>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</si>
  <si>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</si>
  <si>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</si>
  <si>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</si>
  <si>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</si>
  <si>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</si>
  <si>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</si>
  <si>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</si>
  <si>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</si>
  <si>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</si>
  <si>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</si>
  <si>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</si>
  <si>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</si>
  <si>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</si>
  <si>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</si>
  <si>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</si>
  <si>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</si>
  <si>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</si>
  <si>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</si>
  <si>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</si>
  <si>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</si>
  <si>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</si>
  <si>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</si>
  <si>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</si>
  <si>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</si>
  <si>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</si>
  <si>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</si>
  <si>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</si>
  <si>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</si>
  <si>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</si>
  <si>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</si>
  <si>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</si>
  <si>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</si>
  <si>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</si>
  <si>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</si>
  <si>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</si>
  <si>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</si>
  <si>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</si>
  <si>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</si>
  <si>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</si>
  <si>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</si>
  <si>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</si>
  <si>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</si>
  <si>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</si>
  <si>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</si>
  <si>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</si>
  <si>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</si>
  <si>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</si>
  <si>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</si>
  <si>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</si>
  <si>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</si>
  <si>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</si>
  <si>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</si>
  <si>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</si>
  <si>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</si>
  <si>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</si>
  <si>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</si>
  <si>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</si>
  <si>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</si>
  <si>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</si>
  <si>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</si>
  <si>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</si>
  <si>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</si>
  <si>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</si>
  <si>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</si>
  <si>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</si>
  <si>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</si>
  <si>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</si>
  <si>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</si>
  <si>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</si>
  <si>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</si>
  <si>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</si>
  <si>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</si>
  <si>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</si>
  <si>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</si>
  <si>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</si>
  <si>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</si>
  <si>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</si>
  <si>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</si>
  <si>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</si>
  <si>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</si>
  <si>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</si>
  <si>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</si>
  <si>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</si>
  <si>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</si>
  <si>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</si>
  <si>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</si>
  <si>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</si>
  <si>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</si>
  <si>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</si>
  <si>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</si>
  <si>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</si>
  <si>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</si>
  <si>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</si>
  <si>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</si>
  <si>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</si>
  <si>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</si>
  <si>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</si>
  <si>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</si>
  <si>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</si>
  <si>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</si>
  <si>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</si>
  <si>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</si>
  <si>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</si>
  <si>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</si>
  <si>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</si>
  <si>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</si>
  <si>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</si>
  <si>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</si>
  <si>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</si>
  <si>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</si>
  <si>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</si>
  <si>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</si>
  <si>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</si>
  <si>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</si>
  <si>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</si>
  <si>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</si>
  <si>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</si>
  <si>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</si>
  <si>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</si>
  <si>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</si>
  <si>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</si>
  <si>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</si>
  <si>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</si>
  <si>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</si>
  <si>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</si>
  <si>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</si>
  <si>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</si>
  <si>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</si>
  <si>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</si>
  <si>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</si>
  <si>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</si>
  <si>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</si>
  <si>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</si>
  <si>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</si>
  <si>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</si>
  <si>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</si>
  <si>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</si>
  <si>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</si>
  <si>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</si>
  <si>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</si>
  <si>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</si>
  <si>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</si>
  <si>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</si>
  <si>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</si>
  <si>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</si>
  <si>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</si>
  <si>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</si>
  <si>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</si>
  <si>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</si>
  <si>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</si>
  <si>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</si>
  <si>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</si>
  <si>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</si>
  <si>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</si>
  <si>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</si>
  <si>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</si>
  <si>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</si>
  <si>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</si>
  <si>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</si>
  <si>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</si>
  <si>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</si>
  <si>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</si>
  <si>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</si>
  <si>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</si>
  <si>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</si>
  <si>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</si>
  <si>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</si>
  <si>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</si>
  <si>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</si>
  <si>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</si>
  <si>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</si>
  <si>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</si>
  <si>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</si>
  <si>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</si>
  <si>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</si>
  <si>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</si>
  <si>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</si>
  <si>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</si>
  <si>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</si>
  <si>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</si>
  <si>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</si>
  <si>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</si>
  <si>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</si>
  <si>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</si>
  <si>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</si>
  <si>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</si>
  <si>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</si>
  <si>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</si>
  <si>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</si>
  <si>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</si>
  <si>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</si>
  <si>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</si>
  <si>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</si>
  <si>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</si>
  <si>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</si>
  <si>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</si>
  <si>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</si>
  <si>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</si>
  <si>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</si>
  <si>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</si>
  <si>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</si>
  <si>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</si>
  <si>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</si>
  <si>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</si>
  <si>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</si>
  <si>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</si>
  <si>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</si>
  <si>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</si>
  <si>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</si>
  <si>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</si>
  <si>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</si>
  <si>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</si>
  <si>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</si>
  <si>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</si>
  <si>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</si>
  <si>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</si>
  <si>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</si>
  <si>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</si>
  <si>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</si>
  <si>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</si>
  <si>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</si>
  <si>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</si>
  <si>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</si>
  <si>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</si>
  <si>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</si>
  <si>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</si>
  <si>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</si>
  <si>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</si>
  <si>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</si>
  <si>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</si>
  <si>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</si>
  <si>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</si>
  <si>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</si>
  <si>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</si>
  <si>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</si>
  <si>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</si>
  <si>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</si>
  <si>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</si>
  <si>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</si>
  <si>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</si>
  <si>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</si>
  <si>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</si>
  <si>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</si>
  <si>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</si>
  <si>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</si>
  <si>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</si>
  <si>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</si>
  <si>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</si>
  <si>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</si>
  <si>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</si>
  <si>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</si>
  <si>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</si>
  <si>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</si>
  <si>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</si>
  <si>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</si>
  <si>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</si>
  <si>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</si>
  <si>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</si>
  <si>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</si>
  <si>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</si>
  <si>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</si>
  <si>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</si>
  <si>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</si>
  <si>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</si>
  <si>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</si>
  <si>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</si>
  <si>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</si>
  <si>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</si>
  <si>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</si>
  <si>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</si>
  <si>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</si>
  <si>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</si>
  <si>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</si>
  <si>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</si>
  <si>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</si>
  <si>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</si>
  <si>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</si>
  <si>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</si>
  <si>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</si>
  <si>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</si>
  <si>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</si>
  <si>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</si>
  <si>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</si>
  <si>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</si>
  <si>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</si>
  <si>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</si>
  <si>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</si>
  <si>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</si>
  <si>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</si>
  <si>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</si>
  <si>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</si>
  <si>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</si>
  <si>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</si>
  <si>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</si>
  <si>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</si>
  <si>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</si>
  <si>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</si>
  <si>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</si>
  <si>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</si>
  <si>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</si>
  <si>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</si>
  <si>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</si>
  <si>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</si>
  <si>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</si>
  <si>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</si>
  <si>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</si>
  <si>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</si>
  <si>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</si>
  <si>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</si>
  <si>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</si>
  <si>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</si>
  <si>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</si>
  <si>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</si>
  <si>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</si>
  <si>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</si>
  <si>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</si>
  <si>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</si>
  <si>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</si>
  <si>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</si>
  <si>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</si>
  <si>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</si>
  <si>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</si>
  <si>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</si>
  <si>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</si>
  <si>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</si>
  <si>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</si>
  <si>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</si>
  <si>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</si>
  <si>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</si>
  <si>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</si>
  <si>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</si>
  <si>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</si>
  <si>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</si>
  <si>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</si>
  <si>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</si>
  <si>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</si>
  <si>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</si>
  <si>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</si>
  <si>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</si>
  <si>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</si>
  <si>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</si>
  <si>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</si>
  <si>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</si>
  <si>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</si>
  <si>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</si>
  <si>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</si>
  <si>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</si>
  <si>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</si>
  <si>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</si>
  <si>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</si>
  <si>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</si>
  <si>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</si>
  <si>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</si>
  <si>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</si>
  <si>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</si>
  <si>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</si>
  <si>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</si>
  <si>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</si>
  <si>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</si>
  <si>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</si>
  <si>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</si>
  <si>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</si>
  <si>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</si>
  <si>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</si>
  <si>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</si>
  <si>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</si>
  <si>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</si>
  <si>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</si>
  <si>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</si>
  <si>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</si>
  <si>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</si>
  <si>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</si>
  <si>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</si>
  <si>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</si>
  <si>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</si>
  <si>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</si>
  <si>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</si>
  <si>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</si>
  <si>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</si>
  <si>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</si>
  <si>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</si>
  <si>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</si>
  <si>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</si>
  <si>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</si>
  <si>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</si>
  <si>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</si>
  <si>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</si>
  <si>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</si>
  <si>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</si>
  <si>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</si>
  <si>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</si>
  <si>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</si>
  <si>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</si>
  <si>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</si>
  <si>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</si>
  <si>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</si>
  <si>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</si>
  <si>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</si>
  <si>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</si>
  <si>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</si>
  <si>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</si>
  <si>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</si>
  <si>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</si>
  <si>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</si>
  <si>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</si>
  <si>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</si>
  <si>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</si>
  <si>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</si>
  <si>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</si>
  <si>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</si>
  <si>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</si>
  <si>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</si>
  <si>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</si>
  <si>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</si>
  <si>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</si>
  <si>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</si>
  <si>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</si>
  <si>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</si>
  <si>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</si>
  <si>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</si>
  <si>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</si>
  <si>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</si>
  <si>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</si>
  <si>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</si>
  <si>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</si>
  <si>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</si>
  <si>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</si>
  <si>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</si>
  <si>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</si>
  <si>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</si>
  <si>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</si>
  <si>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</si>
  <si>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</si>
  <si>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</si>
  <si>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</si>
  <si>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</si>
  <si>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</si>
  <si>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</si>
  <si>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</si>
  <si>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</si>
  <si>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</si>
  <si>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</si>
  <si>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</si>
  <si>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</si>
  <si>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</si>
  <si>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</si>
  <si>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</si>
  <si>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</si>
  <si>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</si>
  <si>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</si>
  <si>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</si>
  <si>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</si>
  <si>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</si>
  <si>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</si>
  <si>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</si>
  <si>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</si>
  <si>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</si>
  <si>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</si>
  <si>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</si>
  <si>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</si>
  <si>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</si>
  <si>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</si>
  <si>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</si>
  <si>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</si>
  <si>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</si>
  <si>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</si>
  <si>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</si>
  <si>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</si>
  <si>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</si>
  <si>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</si>
  <si>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</si>
  <si>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</si>
  <si>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</si>
  <si>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</si>
  <si>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</si>
  <si>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</si>
  <si>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</si>
  <si>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</si>
  <si>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</si>
  <si>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</si>
  <si>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</si>
  <si>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</si>
  <si>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</si>
  <si>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</si>
  <si>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</si>
  <si>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</si>
  <si>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</si>
  <si>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</si>
  <si>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</si>
  <si>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</si>
  <si>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</si>
  <si>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</si>
  <si>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</si>
  <si>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</si>
  <si>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</si>
  <si>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</si>
  <si>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</si>
  <si>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</si>
  <si>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</si>
  <si>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</si>
  <si>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</si>
  <si>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</si>
  <si>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</si>
  <si>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</si>
  <si>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</si>
  <si>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</si>
  <si>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</si>
  <si>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</si>
  <si>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</si>
  <si>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</si>
  <si>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</si>
  <si>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</si>
  <si>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</si>
  <si>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</si>
  <si>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</si>
  <si>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</si>
  <si>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</si>
  <si>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</si>
  <si>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</si>
  <si>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</si>
  <si>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</si>
  <si>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</si>
  <si>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</si>
  <si>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</si>
  <si>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</si>
  <si>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</si>
  <si>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</si>
  <si>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</si>
  <si>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</si>
  <si>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</si>
  <si>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</si>
  <si>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</si>
  <si>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</si>
  <si>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</si>
  <si>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</si>
  <si>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</si>
  <si>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</si>
  <si>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</si>
  <si>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</si>
  <si>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</si>
  <si>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</si>
  <si>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</si>
  <si>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</si>
  <si>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</si>
  <si>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</si>
  <si>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</si>
  <si>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</si>
  <si>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</si>
  <si>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</si>
  <si>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</si>
  <si>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</si>
  <si>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</si>
  <si>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</si>
  <si>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</si>
  <si>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</si>
  <si>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</si>
  <si>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</si>
  <si>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</si>
  <si>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</si>
  <si>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</si>
  <si>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</si>
  <si>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</si>
  <si>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</si>
  <si>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</si>
  <si>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</si>
  <si>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</si>
  <si>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</si>
  <si>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</si>
  <si>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</si>
  <si>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</si>
  <si>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</si>
  <si>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</si>
  <si>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</si>
  <si>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</si>
  <si>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</si>
  <si>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</si>
  <si>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</si>
  <si>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</si>
  <si>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</si>
  <si>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</si>
  <si>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</si>
  <si>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</si>
  <si>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</si>
  <si>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</si>
  <si>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</si>
  <si>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</si>
  <si>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</si>
  <si>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</si>
  <si>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</si>
  <si>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</si>
  <si>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</si>
  <si>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</si>
  <si>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</si>
  <si>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</si>
  <si>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</si>
  <si>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</si>
  <si>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</si>
  <si>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</si>
  <si>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</si>
  <si>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</si>
  <si>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</si>
  <si>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</si>
  <si>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</si>
  <si>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</si>
  <si>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</si>
  <si>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</si>
  <si>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</si>
  <si>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</si>
  <si>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</si>
  <si>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</si>
  <si>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</si>
  <si>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</si>
  <si>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</si>
  <si>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</si>
  <si>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</si>
  <si>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</si>
  <si>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</si>
  <si>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</si>
  <si>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</si>
  <si>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</si>
  <si>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</si>
  <si>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</si>
  <si>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</si>
  <si>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</si>
  <si>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</si>
  <si>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</si>
  <si>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</si>
  <si>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</si>
  <si>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</si>
  <si>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</si>
  <si>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</si>
  <si>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</si>
  <si>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</si>
  <si>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</si>
  <si>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</si>
  <si>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</si>
  <si>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</si>
  <si>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</si>
  <si>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</si>
  <si>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</si>
  <si>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</si>
  <si>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</si>
  <si>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</si>
  <si>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</si>
  <si>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</si>
  <si>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</si>
  <si>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</si>
  <si>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</si>
  <si>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</si>
  <si>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</si>
  <si>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</si>
  <si>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</si>
  <si>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</si>
  <si>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</si>
  <si>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</si>
  <si>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</si>
  <si>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</si>
  <si>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</si>
  <si>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</si>
  <si>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</si>
  <si>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</si>
  <si>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</si>
  <si>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</si>
  <si>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</si>
  <si>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</si>
  <si>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</si>
  <si>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</si>
  <si>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</si>
  <si>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</si>
  <si>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</si>
  <si>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</si>
  <si>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</si>
  <si>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</si>
  <si>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</si>
  <si>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</si>
  <si>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</si>
  <si>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</si>
  <si>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</si>
  <si>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</si>
  <si>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</si>
  <si>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</si>
  <si>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</si>
  <si>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</si>
  <si>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</si>
  <si>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</si>
  <si>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</si>
  <si>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</si>
  <si>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</si>
  <si>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</si>
  <si>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</si>
  <si>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</si>
  <si>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</si>
  <si>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</si>
  <si>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</si>
  <si>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</si>
  <si>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</si>
  <si>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</si>
  <si>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</si>
  <si>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</si>
  <si>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</si>
  <si>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</si>
  <si>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</si>
  <si>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</si>
  <si>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</si>
  <si>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</si>
  <si>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</si>
  <si>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</si>
  <si>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</si>
  <si>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</si>
  <si>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</si>
  <si>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</si>
  <si>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</si>
  <si>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</si>
  <si>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</si>
  <si>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</si>
  <si>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</si>
  <si>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</si>
  <si>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</si>
  <si>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</si>
  <si>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</si>
  <si>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</si>
  <si>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</si>
  <si>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</si>
  <si>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</si>
  <si>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</si>
  <si>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</si>
  <si>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</si>
  <si>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</si>
  <si>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</si>
  <si>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</si>
  <si>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</si>
  <si>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</si>
  <si>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</si>
  <si>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</si>
  <si>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</si>
  <si>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</si>
  <si>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</si>
  <si>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</si>
  <si>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</si>
  <si>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</si>
  <si>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</si>
  <si>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</si>
  <si>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</si>
  <si>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</si>
  <si>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</si>
  <si>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</si>
  <si>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</si>
  <si>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</si>
  <si>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</si>
  <si>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</si>
  <si>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</si>
  <si>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</si>
  <si>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</si>
  <si>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</si>
  <si>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</si>
  <si>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</si>
  <si>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</si>
  <si>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</si>
  <si>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</si>
  <si>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</si>
  <si>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</si>
  <si>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</si>
  <si>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</si>
  <si>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</si>
  <si>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</si>
  <si>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</si>
  <si>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</si>
  <si>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</si>
  <si>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</si>
  <si>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</si>
  <si>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</si>
  <si>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</si>
  <si>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</si>
  <si>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</si>
  <si>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</si>
  <si>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</si>
  <si>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</si>
  <si>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</si>
  <si>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</si>
  <si>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</si>
  <si>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</si>
  <si>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</si>
  <si>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</si>
  <si>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</si>
  <si>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</si>
  <si>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</si>
  <si>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</si>
  <si>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</si>
  <si>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</si>
  <si>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</si>
  <si>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</si>
  <si>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</si>
  <si>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</si>
  <si>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</si>
  <si>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</si>
  <si>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</si>
  <si>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</si>
  <si>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</si>
  <si>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</si>
  <si>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</si>
  <si>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</si>
  <si>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</si>
  <si>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</si>
  <si>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</si>
  <si>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</si>
  <si>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</si>
  <si>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</si>
  <si>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</si>
  <si>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</si>
  <si>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</si>
  <si>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</si>
  <si>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</si>
  <si>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</si>
  <si>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</si>
  <si>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</si>
  <si>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</si>
  <si>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</si>
  <si>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</si>
  <si>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</si>
  <si>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</si>
  <si>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</si>
  <si>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</si>
  <si>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</si>
  <si>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</si>
  <si>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</si>
  <si>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</si>
  <si>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</si>
  <si>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</si>
  <si>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</si>
  <si>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</si>
  <si>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</si>
  <si>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</si>
  <si>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</si>
  <si>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</si>
  <si>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</si>
  <si>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</si>
  <si>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</si>
  <si>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</si>
  <si>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</si>
  <si>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</si>
  <si>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</si>
  <si>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</si>
  <si>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</si>
  <si>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</si>
  <si>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</si>
  <si>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</si>
  <si>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</si>
  <si>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</si>
  <si>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</si>
  <si>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</si>
  <si>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</si>
  <si>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</si>
  <si>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</si>
  <si>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</si>
  <si>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</si>
  <si>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</si>
  <si>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</si>
  <si>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</si>
  <si>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</si>
  <si>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</si>
  <si>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</si>
  <si>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</si>
  <si>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</si>
  <si>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</si>
  <si>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</si>
  <si>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</si>
  <si>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</si>
  <si>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</si>
  <si>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</si>
  <si>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</si>
  <si>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</si>
  <si>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</si>
  <si>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</si>
  <si>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</si>
  <si>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</si>
  <si>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</si>
  <si>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</si>
  <si>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</si>
  <si>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</si>
  <si>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</si>
  <si>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</si>
  <si>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</si>
  <si>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</si>
  <si>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</si>
  <si>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</si>
  <si>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</si>
  <si>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</si>
  <si>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</si>
  <si>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</si>
  <si>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</si>
  <si>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</si>
  <si>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</si>
  <si>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</si>
  <si>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</si>
  <si>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</si>
  <si>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</si>
  <si>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</si>
  <si>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</si>
  <si>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</si>
  <si>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</si>
  <si>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</si>
  <si>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</si>
  <si>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</si>
  <si>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</si>
  <si>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</si>
  <si>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</si>
  <si>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</si>
  <si>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</si>
  <si>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</si>
  <si>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</si>
  <si>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</si>
  <si>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</si>
  <si>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</si>
  <si>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</si>
  <si>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</si>
  <si>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</si>
  <si>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</si>
  <si>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</si>
  <si>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</si>
  <si>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</si>
  <si>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</si>
  <si>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</si>
  <si>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</si>
  <si>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</si>
  <si>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</si>
  <si>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</si>
  <si>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</si>
  <si>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</si>
  <si>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</si>
  <si>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</si>
  <si>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</si>
  <si>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</si>
  <si>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</si>
  <si>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</si>
  <si>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</si>
  <si>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</si>
  <si>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</si>
  <si>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</si>
  <si>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</si>
  <si>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</si>
  <si>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</si>
  <si>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</si>
  <si>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</si>
  <si>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</si>
  <si>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</si>
  <si>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</si>
  <si>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</si>
  <si>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</si>
  <si>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</si>
  <si>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</si>
  <si>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</si>
  <si>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</si>
  <si>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</si>
  <si>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</si>
  <si>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</si>
  <si>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</si>
  <si>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</si>
  <si>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</si>
  <si>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</si>
  <si>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</si>
  <si>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</si>
  <si>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</si>
  <si>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</si>
  <si>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</si>
  <si>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</si>
  <si>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</si>
  <si>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</si>
  <si>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</si>
  <si>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</si>
  <si>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</si>
  <si>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</si>
  <si>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</si>
  <si>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</si>
  <si>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</si>
  <si>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</si>
  <si>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</si>
  <si>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</si>
  <si>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</si>
  <si>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</si>
  <si>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</si>
  <si>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</si>
  <si>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</si>
  <si>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</si>
  <si>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</si>
  <si>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</si>
  <si>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</si>
  <si>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</si>
  <si>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</si>
  <si>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</si>
  <si>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</si>
  <si>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</si>
  <si>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</si>
  <si>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</si>
  <si>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</si>
  <si>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</si>
  <si>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</si>
  <si>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</si>
  <si>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</si>
  <si>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</si>
  <si>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</si>
  <si>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</si>
  <si>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</si>
  <si>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</si>
  <si>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</si>
  <si>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</si>
  <si>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</si>
  <si>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</si>
  <si>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</si>
  <si>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</si>
  <si>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</si>
  <si>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</si>
  <si>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</si>
  <si>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</si>
  <si>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</si>
  <si>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</si>
  <si>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</si>
  <si>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</si>
  <si>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</si>
  <si>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</si>
  <si>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</si>
  <si>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</si>
  <si>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</si>
  <si>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</si>
  <si>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</si>
  <si>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</si>
  <si>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</si>
  <si>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</si>
  <si>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</si>
  <si>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</si>
  <si>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</si>
  <si>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</si>
  <si>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</si>
  <si>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</si>
  <si>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</si>
  <si>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</si>
  <si>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</si>
  <si>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</si>
  <si>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</si>
  <si>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</si>
  <si>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</si>
  <si>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</si>
  <si>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</si>
  <si>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</si>
  <si>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</si>
  <si>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</si>
  <si>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</si>
  <si>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</si>
  <si>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</si>
  <si>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</si>
  <si>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</si>
  <si>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</si>
  <si>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</si>
  <si>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</si>
  <si>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</si>
  <si>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</si>
  <si>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</si>
  <si>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</si>
  <si>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</si>
  <si>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</si>
  <si>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</si>
  <si>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</si>
  <si>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</si>
  <si>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</si>
  <si>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</si>
  <si>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</si>
  <si>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</si>
  <si>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</si>
  <si>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</si>
  <si>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</si>
  <si>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</si>
  <si>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</si>
  <si>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</si>
  <si>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</si>
  <si>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</si>
  <si>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</si>
  <si>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</si>
  <si>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</si>
  <si>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</si>
  <si>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</si>
  <si>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</si>
  <si>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</si>
  <si>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</si>
  <si>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</si>
  <si>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</si>
  <si>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</si>
  <si>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</si>
  <si>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</si>
  <si>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</si>
  <si>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</si>
  <si>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</si>
  <si>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</si>
  <si>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</si>
  <si>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</si>
  <si>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</si>
  <si>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</si>
  <si>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</si>
  <si>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</si>
  <si>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</si>
  <si>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</si>
  <si>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</si>
  <si>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</si>
  <si>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</si>
  <si>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</si>
  <si>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</si>
  <si>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</si>
  <si>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</si>
  <si>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</si>
  <si>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</si>
  <si>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</si>
  <si>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</si>
  <si>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</si>
  <si>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</si>
  <si>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</si>
  <si>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</si>
  <si>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</si>
  <si>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</si>
  <si>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</si>
  <si>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</si>
  <si>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</si>
  <si>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</si>
  <si>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</si>
  <si>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</si>
  <si>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</si>
  <si>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</si>
  <si>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</si>
  <si>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</si>
  <si>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</si>
  <si>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</si>
  <si>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</si>
  <si>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</si>
  <si>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</si>
  <si>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</si>
  <si>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</si>
  <si>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</si>
  <si>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</si>
  <si>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</si>
  <si>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</si>
  <si>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</si>
  <si>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</si>
  <si>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</si>
  <si>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</si>
  <si>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</si>
  <si>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</si>
  <si>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</si>
  <si>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</si>
  <si>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</si>
  <si>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</si>
  <si>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</si>
  <si>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</si>
  <si>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</si>
  <si>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</si>
  <si>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</si>
  <si>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</si>
  <si>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</si>
  <si>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</si>
  <si>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</si>
  <si>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</si>
  <si>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</si>
  <si>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</si>
  <si>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</si>
  <si>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</si>
  <si>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</si>
  <si>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</si>
  <si>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</si>
  <si>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</si>
  <si>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</si>
  <si>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</si>
  <si>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</si>
  <si>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</si>
  <si>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</si>
  <si>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</si>
  <si>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</si>
  <si>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</si>
  <si>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</si>
  <si>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</si>
  <si>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</si>
  <si>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</si>
  <si>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</si>
  <si>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</si>
  <si>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</si>
  <si>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</si>
  <si>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</si>
  <si>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</si>
  <si>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</si>
  <si>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</si>
  <si>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</si>
  <si>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</si>
  <si>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</si>
  <si>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</si>
  <si>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</si>
  <si>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</si>
  <si>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</si>
  <si>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</si>
  <si>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</si>
  <si>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</si>
  <si>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</si>
  <si>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</si>
  <si>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</si>
  <si>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</si>
  <si>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</si>
  <si>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</si>
  <si>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</si>
  <si>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</si>
  <si>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</si>
  <si>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</si>
  <si>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</si>
  <si>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</si>
  <si>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</si>
  <si>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</si>
  <si>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</si>
  <si>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</si>
  <si>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</si>
  <si>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</si>
  <si>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</si>
  <si>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</si>
  <si>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</si>
  <si>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</si>
  <si>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</si>
  <si>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</si>
  <si>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</si>
  <si>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</si>
  <si>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</si>
  <si>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</si>
  <si>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</si>
  <si>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</si>
  <si>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</si>
  <si>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</si>
  <si>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</si>
  <si>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</si>
  <si>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</si>
  <si>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</si>
  <si>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</si>
  <si>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</si>
  <si>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</si>
  <si>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</si>
  <si>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</si>
  <si>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</si>
  <si>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</si>
  <si>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</si>
  <si>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</si>
  <si>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</si>
  <si>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</si>
  <si>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</si>
  <si>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</si>
  <si>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</si>
  <si>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</si>
  <si>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</si>
  <si>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</si>
  <si>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</si>
  <si>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</si>
  <si>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</si>
  <si>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</si>
  <si>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</si>
  <si>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</si>
  <si>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</si>
  <si>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</si>
  <si>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</si>
  <si>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</si>
  <si>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</si>
  <si>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</si>
  <si>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</si>
  <si>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</si>
  <si>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</si>
  <si>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</si>
  <si>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</si>
  <si>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</si>
  <si>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</si>
  <si>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</si>
  <si>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</si>
  <si>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</si>
  <si>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</si>
  <si>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</si>
  <si>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</si>
  <si>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</si>
  <si>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</si>
  <si>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</si>
  <si>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</si>
  <si>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</si>
  <si>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</si>
  <si>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</si>
  <si>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</si>
  <si>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</si>
  <si>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</si>
  <si>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</si>
  <si>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</si>
  <si>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</si>
  <si>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</si>
  <si>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</si>
  <si>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</si>
  <si>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</si>
  <si>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</si>
  <si>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</si>
  <si>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</si>
  <si>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</si>
  <si>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</si>
  <si>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</si>
  <si>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</si>
  <si>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</si>
  <si>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</si>
  <si>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</si>
  <si>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</si>
  <si>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</si>
  <si>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</si>
  <si>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</si>
  <si>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</si>
  <si>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</si>
  <si>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</si>
  <si>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</si>
  <si>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</si>
  <si>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</si>
  <si>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</si>
  <si>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</si>
  <si>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</si>
  <si>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</si>
  <si>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</si>
  <si>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</si>
  <si>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</si>
  <si>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</si>
  <si>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</si>
  <si>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</si>
  <si>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</si>
  <si>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</si>
  <si>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</si>
  <si>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</si>
  <si>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</si>
  <si>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</si>
  <si>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</si>
  <si>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</si>
  <si>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</si>
  <si>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</si>
  <si>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</si>
  <si>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</si>
  <si>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</si>
  <si>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</si>
  <si>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</si>
  <si>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</si>
  <si>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</si>
  <si>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</si>
  <si>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</si>
  <si>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</si>
  <si>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</si>
  <si>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</si>
  <si>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</si>
  <si>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</si>
  <si>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</si>
  <si>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</si>
  <si>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</si>
  <si>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</si>
  <si>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</si>
  <si>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</si>
  <si>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</si>
  <si>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</si>
  <si>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</si>
  <si>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</si>
  <si>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</si>
  <si>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</si>
  <si>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</si>
  <si>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</si>
  <si>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</si>
  <si>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</si>
  <si>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</si>
  <si>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</si>
  <si>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</si>
  <si>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</si>
  <si>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</si>
  <si>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</si>
  <si>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</si>
  <si>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</si>
  <si>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</si>
  <si>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</si>
  <si>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</si>
  <si>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</si>
  <si>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</si>
  <si>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</si>
  <si>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</si>
  <si>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</si>
  <si>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</si>
  <si>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</si>
  <si>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</si>
  <si>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</si>
  <si>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</si>
  <si>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</si>
  <si>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</si>
  <si>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</si>
  <si>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</si>
  <si>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</si>
  <si>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</si>
  <si>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</si>
  <si>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</si>
  <si>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</si>
  <si>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</si>
  <si>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</si>
  <si>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</si>
  <si>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</si>
  <si>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</si>
  <si>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</si>
  <si>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</si>
  <si>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</si>
  <si>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</si>
  <si>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</si>
  <si>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</si>
  <si>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</si>
  <si>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</si>
  <si>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</si>
  <si>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</si>
  <si>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</si>
  <si>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</si>
  <si>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</si>
  <si>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</si>
  <si>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</si>
  <si>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</si>
  <si>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</si>
  <si>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</si>
  <si>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</si>
  <si>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</si>
  <si>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</si>
  <si>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</si>
  <si>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</si>
  <si>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</si>
  <si>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</si>
  <si>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</si>
  <si>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</si>
  <si>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</si>
  <si>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</si>
  <si>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</si>
  <si>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</si>
  <si>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</si>
  <si>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</si>
  <si>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</si>
  <si>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</si>
  <si>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</si>
  <si>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</si>
  <si>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</si>
  <si>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</si>
  <si>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</si>
  <si>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</si>
  <si>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</si>
  <si>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</si>
  <si>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</si>
  <si>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</si>
  <si>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</si>
  <si>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</si>
  <si>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</si>
  <si>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</si>
  <si>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</si>
  <si>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</si>
  <si>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</si>
  <si>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</si>
  <si>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</si>
  <si>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</si>
  <si>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</si>
  <si>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</si>
  <si>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</si>
  <si>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</si>
  <si>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</si>
  <si>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</si>
  <si>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</si>
  <si>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</si>
  <si>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</si>
  <si>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</si>
  <si>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</si>
  <si>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</si>
  <si>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</si>
  <si>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</si>
  <si>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</si>
  <si>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</si>
  <si>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</si>
  <si>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</si>
  <si>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</si>
  <si>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</si>
  <si>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</si>
  <si>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</si>
  <si>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</si>
  <si>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</si>
  <si>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</si>
  <si>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</si>
  <si>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</si>
  <si>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</si>
  <si>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</si>
  <si>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</si>
  <si>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</si>
  <si>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</si>
  <si>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</si>
  <si>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</si>
  <si>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</si>
  <si>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</si>
  <si>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</si>
  <si>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</si>
  <si>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</si>
  <si>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</si>
  <si>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</si>
  <si>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</si>
  <si>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</si>
  <si>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</si>
  <si>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</si>
  <si>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</si>
  <si>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</si>
  <si>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</si>
  <si>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</si>
  <si>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</si>
  <si>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</si>
  <si>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</si>
  <si>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</si>
  <si>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</si>
  <si>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</si>
  <si>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</si>
  <si>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</si>
  <si>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</si>
  <si>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</si>
  <si>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</si>
  <si>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</si>
  <si>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</si>
  <si>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</si>
  <si>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</si>
  <si>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</si>
  <si>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</si>
  <si>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</si>
  <si>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</si>
  <si>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</si>
  <si>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</si>
  <si>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</si>
  <si>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</si>
  <si>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</si>
  <si>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</si>
  <si>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</si>
  <si>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</si>
  <si>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</si>
  <si>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</si>
  <si>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</si>
  <si>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</si>
  <si>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</si>
  <si>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</si>
  <si>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</si>
  <si>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</si>
  <si>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</si>
  <si>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</si>
  <si>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</si>
  <si>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</si>
  <si>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</si>
  <si>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</si>
  <si>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</si>
  <si>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</si>
  <si>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</si>
  <si>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</si>
  <si>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</si>
  <si>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</si>
  <si>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</si>
  <si>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</si>
  <si>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</si>
  <si>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</si>
  <si>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</si>
  <si>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</si>
  <si>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</si>
  <si>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</si>
  <si>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</si>
  <si>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</si>
  <si>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</si>
  <si>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</si>
  <si>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</si>
  <si>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</si>
  <si>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</si>
  <si>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</si>
  <si>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</si>
  <si>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</si>
  <si>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</si>
  <si>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</si>
  <si>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</si>
  <si>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</si>
  <si>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</si>
  <si>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</si>
  <si>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</si>
  <si>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</si>
  <si>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</si>
  <si>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</si>
  <si>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</si>
  <si>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</si>
  <si>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</si>
  <si>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</si>
  <si>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</si>
  <si>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</si>
  <si>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</si>
  <si>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</si>
  <si>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</si>
  <si>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</si>
  <si>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</si>
  <si>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</si>
  <si>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</si>
  <si>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</si>
  <si>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</si>
  <si>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</si>
  <si>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</si>
  <si>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</si>
  <si>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</si>
  <si>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</si>
  <si>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</si>
  <si>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</si>
  <si>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</si>
  <si>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</si>
  <si>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</si>
  <si>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</si>
  <si>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</si>
  <si>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</si>
  <si>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</si>
  <si>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</si>
  <si>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</si>
  <si>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</si>
  <si>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</si>
  <si>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</si>
  <si>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</si>
  <si>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</si>
  <si>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</si>
  <si>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</si>
  <si>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</si>
  <si>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</si>
  <si>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</si>
  <si>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</si>
  <si>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</si>
  <si>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</si>
  <si>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</si>
  <si>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</si>
  <si>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</si>
  <si>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</si>
  <si>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</si>
  <si>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</si>
  <si>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</si>
  <si>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</si>
  <si>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</si>
  <si>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</si>
  <si>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</si>
  <si>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</si>
  <si>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</si>
  <si>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</si>
  <si>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</si>
  <si>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</si>
  <si>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</si>
  <si>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</si>
  <si>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</si>
  <si>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</si>
  <si>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</si>
  <si>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</si>
  <si>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</si>
  <si>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</si>
  <si>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</si>
  <si>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</si>
  <si>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</si>
  <si>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</si>
  <si>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</si>
  <si>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</si>
  <si>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</si>
  <si>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</si>
  <si>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</si>
  <si>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</si>
  <si>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</si>
  <si>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</si>
  <si>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</si>
  <si>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</si>
  <si>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</si>
  <si>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</si>
  <si>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</si>
  <si>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</si>
  <si>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</si>
  <si>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</si>
  <si>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</si>
  <si>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</si>
  <si>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</si>
  <si>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</si>
  <si>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</si>
  <si>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</si>
  <si>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</si>
  <si>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</si>
  <si>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</si>
  <si>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</si>
  <si>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</si>
  <si>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</si>
  <si>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</si>
  <si>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</si>
  <si>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</si>
  <si>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</si>
  <si>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</si>
  <si>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</si>
  <si>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</si>
  <si>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</si>
  <si>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</si>
  <si>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</si>
  <si>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</si>
  <si>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</si>
  <si>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</si>
  <si>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</si>
  <si>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</si>
  <si>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</si>
  <si>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</si>
  <si>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</si>
  <si>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</si>
  <si>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</si>
  <si>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</si>
  <si>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</si>
  <si>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</si>
  <si>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</si>
  <si>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</si>
  <si>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</si>
  <si>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</si>
  <si>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</si>
  <si>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</si>
  <si>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</si>
  <si>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</si>
  <si>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</si>
  <si>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</si>
  <si>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</si>
  <si>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</si>
  <si>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</si>
  <si>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</si>
  <si>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</si>
  <si>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</si>
  <si>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</si>
  <si>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</si>
  <si>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</si>
  <si>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</si>
  <si>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</si>
  <si>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</si>
  <si>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</si>
  <si>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</si>
  <si>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</si>
  <si>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</si>
  <si>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</si>
  <si>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</si>
  <si>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</si>
  <si>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</si>
  <si>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</si>
  <si>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</si>
  <si>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</si>
  <si>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</si>
  <si>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</si>
  <si>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</si>
  <si>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</si>
  <si>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</si>
  <si>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</si>
  <si>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</si>
  <si>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</si>
  <si>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</si>
  <si>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</si>
  <si>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</si>
  <si>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</si>
  <si>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</si>
  <si>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</si>
  <si>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</si>
  <si>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</si>
  <si>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</si>
  <si>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</si>
  <si>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</si>
  <si>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</si>
  <si>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</si>
  <si>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</si>
  <si>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</si>
  <si>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</si>
  <si>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</si>
  <si>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</si>
  <si>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</si>
  <si>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</si>
  <si>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</si>
  <si>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</si>
  <si>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</si>
  <si>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</si>
  <si>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</si>
  <si>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</si>
  <si>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</si>
  <si>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</si>
  <si>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</si>
  <si>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</si>
  <si>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</si>
  <si>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</si>
  <si>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</si>
  <si>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</si>
  <si>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</si>
  <si>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</si>
  <si>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</si>
  <si>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</si>
  <si>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</si>
  <si>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</si>
  <si>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</si>
  <si>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</si>
  <si>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</si>
  <si>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</si>
  <si>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</si>
  <si>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</si>
  <si>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</si>
  <si>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</si>
  <si>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</si>
  <si>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</si>
  <si>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</si>
  <si>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</si>
  <si>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</si>
  <si>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</si>
  <si>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</si>
  <si>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</si>
  <si>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</si>
  <si>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</si>
  <si>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</si>
  <si>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</si>
  <si>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</si>
  <si>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</si>
  <si>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</si>
  <si>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</si>
  <si>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</si>
  <si>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</si>
  <si>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</si>
  <si>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</si>
  <si>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</si>
  <si>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</si>
  <si>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</si>
  <si>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</si>
  <si>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</si>
  <si>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</si>
  <si>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</si>
  <si>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</si>
  <si>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</si>
  <si>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</si>
  <si>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</si>
  <si>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</si>
  <si>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</si>
  <si>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</si>
  <si>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</si>
  <si>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</si>
  <si>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</si>
  <si>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</si>
  <si>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</si>
  <si>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</si>
  <si>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</si>
  <si>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</si>
  <si>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</si>
  <si>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</si>
  <si>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</si>
  <si>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</si>
  <si>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</si>
  <si>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</si>
  <si>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</si>
  <si>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</si>
  <si>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</si>
  <si>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</si>
  <si>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</si>
  <si>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</si>
  <si>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</si>
  <si>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</si>
  <si>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</si>
  <si>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</si>
  <si>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</si>
  <si>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</si>
  <si>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</si>
  <si>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</si>
  <si>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</si>
  <si>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</si>
  <si>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</si>
  <si>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</si>
  <si>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</si>
  <si>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</si>
  <si>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</si>
  <si>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</si>
  <si>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</si>
  <si>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</si>
  <si>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</si>
  <si>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</si>
  <si>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</si>
  <si>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</si>
  <si>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</si>
  <si>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</si>
  <si>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</si>
  <si>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</si>
  <si>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</si>
  <si>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</si>
  <si>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</si>
  <si>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</si>
  <si>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</si>
  <si>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</si>
  <si>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</si>
  <si>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</si>
  <si>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</si>
  <si>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</si>
  <si>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</si>
  <si>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</si>
  <si>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</si>
  <si>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</si>
  <si>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</si>
  <si>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</si>
  <si>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</si>
  <si>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</si>
  <si>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</si>
  <si>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</si>
  <si>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</si>
  <si>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</si>
  <si>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</si>
  <si>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</si>
  <si>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</si>
  <si>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</si>
  <si>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</si>
  <si>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</si>
  <si>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</si>
  <si>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</si>
  <si>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</si>
  <si>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</si>
  <si>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</si>
  <si>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</si>
  <si>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</si>
  <si>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</si>
  <si>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</si>
  <si>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</si>
  <si>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</si>
  <si>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</si>
  <si>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</si>
  <si>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</si>
  <si>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</si>
  <si>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</si>
  <si>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</si>
  <si>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</si>
  <si>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</si>
  <si>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</si>
  <si>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</si>
  <si>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</si>
  <si>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</si>
  <si>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</si>
  <si>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</si>
  <si>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</si>
  <si>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</si>
  <si>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</si>
  <si>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</si>
  <si>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</si>
  <si>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</si>
  <si>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</si>
  <si>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</si>
  <si>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</si>
  <si>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</si>
  <si>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</si>
  <si>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</si>
  <si>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</si>
  <si>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</si>
  <si>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</si>
  <si>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</si>
  <si>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</si>
  <si>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</si>
  <si>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</si>
  <si>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</si>
  <si>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</si>
  <si>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</si>
  <si>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</si>
  <si>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</si>
  <si>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</si>
  <si>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</si>
  <si>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</si>
  <si>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</si>
  <si>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</si>
  <si>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</si>
  <si>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</si>
  <si>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</si>
  <si>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</si>
  <si>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</si>
  <si>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</si>
  <si>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</si>
  <si>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</si>
  <si>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</si>
  <si>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</si>
  <si>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</si>
  <si>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</si>
  <si>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</si>
  <si>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</si>
  <si>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</si>
  <si>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</si>
  <si>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</si>
  <si>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</si>
  <si>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</si>
  <si>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</si>
  <si>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</si>
  <si>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</si>
  <si>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</si>
  <si>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</si>
  <si>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</si>
  <si>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</si>
  <si>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</si>
  <si>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</si>
  <si>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</si>
  <si>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</si>
  <si>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</si>
  <si>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</si>
  <si>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</si>
  <si>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</si>
  <si>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</si>
  <si>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</si>
  <si>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</si>
  <si>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</si>
  <si>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</si>
  <si>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</si>
  <si>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</si>
  <si>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</si>
  <si>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</si>
  <si>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</si>
  <si>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</si>
  <si>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</si>
  <si>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</si>
  <si>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</si>
  <si>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</si>
  <si>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</si>
  <si>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</si>
  <si>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</si>
  <si>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</si>
  <si>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</si>
  <si>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</si>
  <si>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</si>
  <si>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</si>
  <si>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</si>
  <si>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</si>
  <si>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</si>
  <si>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</si>
  <si>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</si>
  <si>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</si>
  <si>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</si>
  <si>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</si>
  <si>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</si>
  <si>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</si>
  <si>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</si>
  <si>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</si>
  <si>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</si>
  <si>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</si>
  <si>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</si>
  <si>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</si>
  <si>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</si>
  <si>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</si>
  <si>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</si>
  <si>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</si>
  <si>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</si>
  <si>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</si>
  <si>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</si>
  <si>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</si>
  <si>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</si>
  <si>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</si>
  <si>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</si>
  <si>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</si>
  <si>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</si>
  <si>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</si>
  <si>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</si>
  <si>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</si>
  <si>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</si>
  <si>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</si>
  <si>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</si>
  <si>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</si>
  <si>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</si>
  <si>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</si>
  <si>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</si>
  <si>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</si>
  <si>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</si>
  <si>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</si>
  <si>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</si>
  <si>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</si>
  <si>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</si>
  <si>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</si>
  <si>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</si>
  <si>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</si>
  <si>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</si>
  <si>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</si>
  <si>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</si>
  <si>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</si>
  <si>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</si>
  <si>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</si>
  <si>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</si>
  <si>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</si>
  <si>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</si>
  <si>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</si>
  <si>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</si>
  <si>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</si>
  <si>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</si>
  <si>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</si>
  <si>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</si>
  <si>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</si>
  <si>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</si>
  <si>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</si>
  <si>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</si>
  <si>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</si>
  <si>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</si>
  <si>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</si>
  <si>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</si>
  <si>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</si>
  <si>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</si>
  <si>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</si>
  <si>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</si>
  <si>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</si>
  <si>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</si>
  <si>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</si>
  <si>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</si>
  <si>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</si>
  <si>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</si>
  <si>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</si>
  <si>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</si>
  <si>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</si>
  <si>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</si>
  <si>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</si>
  <si>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</si>
  <si>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</si>
  <si>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</si>
  <si>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</si>
  <si>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</si>
  <si>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</si>
  <si>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</si>
  <si>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</si>
  <si>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</si>
  <si>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</si>
  <si>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</si>
  <si>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</si>
  <si>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</si>
  <si>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</si>
  <si>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</si>
  <si>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</si>
  <si>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</si>
  <si>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</si>
  <si>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</si>
  <si>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</si>
  <si>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</si>
  <si>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</si>
  <si>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</si>
  <si>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</si>
  <si>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</si>
  <si>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</si>
  <si>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</si>
  <si>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</si>
  <si>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</si>
  <si>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</si>
  <si>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</si>
  <si>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</si>
  <si>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</si>
  <si>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</si>
  <si>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</si>
  <si>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</si>
  <si>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</si>
  <si>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</si>
  <si>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</si>
  <si>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</si>
  <si>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</si>
  <si>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</si>
  <si>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</si>
  <si>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</si>
  <si>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</si>
  <si>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</si>
  <si>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</si>
  <si>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</si>
  <si>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</si>
  <si>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</si>
  <si>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</si>
  <si>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</si>
  <si>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</si>
  <si>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</si>
  <si>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</si>
  <si>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</si>
  <si>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</si>
  <si>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</si>
  <si>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</si>
  <si>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</si>
  <si>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</si>
  <si>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</si>
  <si>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</si>
  <si>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</si>
  <si>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</si>
  <si>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</si>
  <si>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</si>
  <si>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</si>
  <si>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</si>
  <si>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</si>
  <si>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</si>
  <si>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</si>
  <si>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</si>
  <si>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</si>
  <si>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</si>
  <si>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</si>
  <si>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</si>
  <si>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</si>
  <si>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</si>
  <si>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</si>
  <si>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</si>
  <si>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</si>
  <si>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</si>
  <si>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</si>
  <si>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</si>
  <si>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</si>
  <si>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</si>
  <si>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</si>
  <si>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</si>
  <si>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</si>
  <si>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</si>
  <si>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</si>
  <si>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</si>
  <si>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</si>
  <si>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</si>
  <si>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</si>
  <si>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</si>
  <si>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</si>
  <si>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</si>
  <si>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</si>
  <si>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</si>
  <si>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</si>
  <si>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</si>
  <si>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</si>
  <si>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</si>
  <si>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</si>
  <si>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</si>
  <si>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</si>
  <si>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</si>
  <si>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</si>
  <si>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</si>
  <si>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</si>
  <si>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</si>
  <si>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</si>
  <si>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</si>
  <si>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</si>
  <si>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</si>
  <si>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</si>
  <si>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</si>
  <si>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</si>
  <si>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</si>
  <si>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</si>
  <si>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</si>
  <si>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</si>
  <si>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</si>
  <si>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</si>
  <si>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</si>
  <si>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</si>
  <si>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</si>
  <si>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</si>
  <si>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</si>
  <si>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</si>
  <si>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</si>
  <si>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</si>
  <si>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</si>
  <si>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</si>
  <si>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</si>
  <si>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</si>
  <si>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</si>
  <si>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</si>
  <si>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</si>
  <si>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</si>
  <si>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</si>
  <si>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</si>
  <si>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</si>
  <si>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</si>
  <si>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</si>
  <si>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</si>
  <si>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</si>
  <si>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</si>
  <si>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</si>
  <si>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</si>
  <si>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</si>
  <si>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</si>
  <si>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</si>
  <si>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</si>
  <si>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</si>
  <si>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</si>
  <si>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</si>
  <si>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</si>
  <si>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</si>
  <si>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</si>
  <si>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</si>
  <si>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</si>
  <si>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</si>
  <si>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</si>
  <si>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</si>
  <si>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</si>
  <si>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</si>
  <si>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</si>
  <si>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</si>
  <si>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</si>
  <si>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</si>
  <si>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</si>
  <si>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</si>
  <si>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</si>
  <si>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</si>
  <si>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</si>
  <si>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</si>
  <si>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</si>
  <si>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</si>
  <si>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</si>
  <si>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</si>
  <si>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</si>
  <si>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</si>
  <si>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</si>
  <si>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</si>
  <si>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</si>
  <si>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</si>
  <si>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</si>
  <si>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</si>
  <si>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</si>
  <si>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</si>
  <si>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</si>
  <si>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</si>
  <si>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</si>
  <si>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</si>
  <si>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</si>
  <si>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</si>
  <si>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</si>
  <si>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</si>
  <si>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</si>
  <si>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</si>
  <si>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</si>
  <si>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</si>
  <si>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</si>
  <si>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</si>
  <si>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</si>
  <si>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</si>
  <si>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</si>
  <si>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</si>
  <si>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</si>
  <si>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</si>
  <si>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</si>
  <si>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</si>
  <si>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</si>
  <si>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</si>
  <si>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</si>
  <si>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</si>
  <si>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</si>
  <si>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</si>
  <si>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</si>
  <si>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</si>
  <si>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</si>
  <si>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</si>
  <si>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</si>
  <si>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</si>
  <si>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</si>
  <si>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</si>
  <si>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</si>
  <si>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</si>
  <si>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</si>
  <si>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</si>
  <si>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</si>
  <si>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</si>
  <si>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</si>
  <si>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</si>
  <si>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</si>
  <si>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</si>
  <si>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</si>
  <si>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</si>
  <si>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</si>
  <si>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</si>
  <si>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</si>
  <si>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</si>
  <si>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</si>
  <si>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</si>
  <si>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</si>
  <si>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</si>
  <si>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</si>
  <si>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</si>
  <si>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</si>
  <si>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</si>
  <si>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</si>
  <si>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</si>
  <si>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</si>
  <si>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</si>
  <si>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</si>
  <si>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</si>
  <si>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</si>
  <si>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</si>
  <si>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</si>
  <si>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</si>
  <si>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</si>
  <si>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</si>
  <si>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</si>
  <si>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</si>
  <si>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</si>
  <si>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</si>
  <si>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</si>
  <si>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</si>
  <si>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</si>
  <si>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</si>
  <si>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</si>
  <si>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</si>
  <si>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</si>
  <si>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</si>
  <si>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</si>
  <si>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</si>
  <si>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</si>
  <si>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</si>
  <si>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</si>
  <si>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</si>
  <si>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</si>
  <si>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</si>
  <si>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</si>
  <si>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</si>
  <si>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</si>
  <si>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</si>
  <si>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</si>
  <si>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</si>
  <si>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</si>
  <si>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</si>
  <si>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</si>
  <si>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</si>
  <si>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</si>
  <si>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</si>
  <si>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</si>
  <si>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</si>
  <si>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</si>
  <si>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</si>
  <si>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</si>
  <si>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</si>
  <si>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</si>
  <si>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</si>
  <si>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</si>
  <si>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</si>
  <si>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</si>
  <si>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</si>
  <si>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</si>
  <si>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</si>
  <si>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</si>
  <si>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</si>
  <si>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</si>
  <si>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</si>
  <si>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</si>
  <si>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</si>
  <si>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</si>
  <si>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</si>
  <si>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</si>
  <si>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</si>
  <si>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</si>
  <si>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</si>
  <si>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</si>
  <si>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</si>
  <si>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</si>
  <si>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</si>
  <si>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</si>
  <si>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</si>
  <si>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</si>
  <si>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</si>
  <si>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</si>
  <si>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</si>
  <si>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</si>
  <si>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</si>
  <si>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</si>
  <si>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</si>
  <si>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</si>
  <si>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</si>
  <si>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</si>
  <si>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</si>
  <si>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</si>
  <si>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</si>
  <si>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</si>
  <si>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</si>
  <si>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</si>
  <si>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</si>
  <si>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</si>
  <si>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</si>
  <si>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</si>
  <si>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</si>
  <si>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</si>
  <si>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</si>
  <si>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</si>
  <si>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</si>
  <si>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</si>
  <si>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</si>
  <si>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</si>
  <si>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</si>
  <si>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</si>
  <si>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</si>
  <si>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</si>
  <si>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</si>
  <si>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</si>
  <si>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</si>
  <si>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</si>
  <si>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</si>
  <si>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</si>
  <si>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</si>
  <si>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</si>
  <si>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</si>
  <si>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</si>
  <si>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</si>
  <si>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</si>
  <si>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</si>
  <si>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</si>
  <si>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</si>
  <si>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</si>
  <si>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</si>
  <si>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</si>
  <si>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</si>
  <si>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</si>
  <si>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</si>
  <si>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</si>
  <si>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</si>
  <si>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</si>
  <si>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</si>
  <si>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</si>
  <si>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</si>
  <si>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</si>
  <si>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</si>
  <si>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</si>
  <si>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</si>
  <si>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</si>
  <si>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</si>
  <si>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</si>
  <si>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</si>
  <si>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</si>
  <si>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</si>
  <si>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</si>
  <si>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</si>
  <si>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</si>
  <si>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</si>
  <si>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</si>
  <si>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</si>
  <si>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</si>
  <si>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</si>
  <si>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</si>
  <si>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</si>
  <si>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</si>
  <si>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</si>
  <si>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</si>
  <si>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</si>
  <si>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</si>
  <si>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</si>
  <si>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</si>
  <si>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</si>
  <si>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</si>
  <si>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</si>
  <si>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</si>
  <si>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</si>
  <si>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</si>
  <si>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</si>
  <si>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</si>
  <si>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</si>
  <si>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</si>
  <si>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</si>
  <si>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</si>
  <si>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</si>
  <si>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</si>
  <si>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</si>
  <si>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</si>
  <si>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</si>
  <si>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</si>
  <si>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</si>
  <si>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</si>
  <si>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</si>
  <si>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</si>
  <si>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</si>
  <si>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</si>
  <si>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</si>
  <si>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</si>
  <si>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</si>
  <si>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</si>
  <si>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</si>
  <si>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</si>
  <si>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</si>
  <si>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</si>
  <si>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</si>
  <si>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</si>
  <si>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</si>
  <si>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</si>
  <si>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</si>
  <si>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</si>
  <si>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</si>
  <si>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</si>
  <si>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</si>
  <si>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</si>
  <si>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</si>
  <si>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</si>
  <si>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</si>
  <si>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</si>
  <si>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</si>
  <si>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</si>
  <si>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</si>
  <si>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</si>
  <si>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</si>
  <si>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</si>
  <si>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</si>
  <si>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</si>
  <si>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</si>
  <si>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</si>
  <si>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</si>
  <si>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</si>
  <si>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</si>
  <si>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</si>
  <si>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</si>
  <si>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</si>
  <si>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</si>
  <si>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</si>
  <si>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</si>
  <si>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</si>
  <si>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</si>
  <si>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</si>
  <si>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</si>
  <si>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</si>
  <si>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</si>
  <si>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</si>
  <si>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</si>
  <si>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</si>
  <si>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</si>
  <si>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</si>
  <si>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</si>
  <si>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</si>
  <si>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</si>
  <si>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</si>
  <si>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</si>
  <si>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</si>
  <si>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</si>
  <si>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</si>
  <si>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</si>
  <si>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</si>
  <si>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</si>
  <si>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</si>
  <si>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</si>
  <si>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</si>
  <si>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</si>
  <si>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</si>
  <si>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</si>
  <si>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</si>
  <si>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</si>
  <si>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</si>
  <si>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</si>
  <si>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</si>
  <si>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</si>
  <si>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</si>
  <si>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</si>
  <si>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</si>
  <si>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</si>
  <si>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</si>
  <si>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</si>
  <si>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</si>
  <si>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</si>
  <si>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</si>
  <si>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</si>
  <si>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</si>
  <si>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</si>
  <si>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</si>
  <si>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</si>
  <si>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</si>
  <si>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</si>
  <si>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</si>
  <si>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</si>
  <si>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</si>
  <si>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</si>
  <si>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</si>
  <si>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</si>
  <si>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</si>
  <si>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</si>
  <si>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</si>
  <si>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</si>
  <si>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</si>
  <si>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</si>
  <si>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</si>
  <si>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</si>
  <si>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</si>
  <si>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</si>
  <si>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</si>
  <si>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</si>
  <si>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</si>
  <si>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</si>
  <si>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</si>
  <si>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</si>
  <si>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</si>
  <si>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</si>
  <si>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</si>
  <si>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</si>
  <si>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</si>
  <si>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</si>
  <si>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</si>
  <si>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</si>
  <si>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</si>
  <si>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</si>
  <si>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</si>
  <si>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</si>
  <si>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</si>
  <si>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</si>
  <si>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</si>
  <si>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</si>
  <si>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</si>
  <si>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</si>
  <si>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</si>
  <si>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</si>
  <si>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</si>
  <si>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</si>
  <si>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</si>
  <si>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</si>
  <si>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</si>
  <si>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</si>
  <si>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</si>
  <si>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</si>
  <si>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</si>
  <si>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</si>
  <si>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</si>
  <si>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</si>
  <si>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</si>
  <si>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</si>
  <si>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</si>
  <si>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</si>
  <si>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</si>
  <si>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</si>
  <si>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</si>
  <si>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</si>
  <si>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</si>
  <si>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</si>
  <si>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</si>
  <si>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</si>
  <si>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</si>
  <si>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</si>
  <si>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</si>
  <si>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</si>
  <si>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</si>
  <si>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</si>
  <si>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</si>
  <si>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</si>
  <si>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</si>
  <si>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</si>
  <si>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</si>
  <si>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</si>
  <si>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</si>
  <si>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</si>
  <si>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</si>
  <si>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</si>
  <si>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</si>
  <si>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</si>
  <si>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</si>
  <si>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</si>
  <si>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</si>
  <si>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</si>
  <si>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</si>
  <si>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</si>
  <si>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</si>
  <si>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</si>
  <si>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</si>
  <si>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</si>
  <si>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</si>
  <si>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</si>
  <si>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</si>
  <si>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</si>
  <si>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</si>
  <si>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</si>
  <si>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</si>
  <si>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</si>
  <si>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</si>
  <si>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</si>
  <si>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</si>
  <si>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</si>
  <si>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</si>
  <si>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</si>
  <si>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</si>
  <si>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</si>
  <si>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</si>
  <si>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</si>
  <si>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</si>
  <si>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</si>
  <si>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</si>
  <si>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</si>
  <si>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</si>
  <si>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</si>
  <si>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</si>
  <si>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</si>
  <si>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</si>
  <si>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</si>
  <si>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</si>
  <si>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</si>
  <si>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</si>
  <si>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</si>
  <si>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</si>
  <si>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</si>
  <si>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</si>
  <si>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</si>
  <si>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</si>
  <si>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</si>
  <si>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</si>
  <si>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</si>
  <si>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</si>
  <si>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</si>
  <si>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</si>
  <si>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</si>
  <si>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</si>
  <si>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</si>
  <si>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</si>
  <si>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</si>
  <si>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</si>
  <si>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</si>
  <si>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</si>
  <si>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</si>
  <si>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</si>
  <si>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</si>
  <si>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</si>
  <si>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</si>
  <si>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</si>
  <si>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</si>
  <si>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</si>
  <si>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</si>
  <si>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</si>
  <si>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</si>
  <si>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</si>
  <si>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</si>
  <si>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</si>
  <si>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</si>
  <si>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</si>
  <si>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</si>
  <si>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</si>
  <si>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</si>
  <si>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</si>
  <si>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</si>
  <si>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</si>
  <si>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</si>
  <si>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</si>
  <si>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</si>
  <si>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</si>
  <si>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</si>
  <si>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</si>
  <si>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</si>
  <si>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</si>
  <si>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</si>
  <si>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</si>
  <si>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</si>
  <si>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</si>
  <si>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</si>
  <si>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</si>
  <si>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</si>
  <si>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</si>
  <si>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</si>
  <si>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</si>
  <si>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</si>
  <si>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</si>
  <si>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</si>
  <si>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</si>
  <si>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</si>
  <si>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</si>
  <si>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</si>
  <si>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</si>
  <si>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</si>
  <si>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</si>
  <si>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</si>
  <si>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</si>
  <si>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</si>
  <si>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</si>
  <si>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</si>
  <si>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</si>
  <si>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</si>
  <si>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</si>
  <si>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</si>
  <si>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</si>
  <si>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</si>
  <si>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</si>
  <si>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</si>
  <si>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</si>
  <si>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</si>
  <si>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</si>
  <si>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</si>
  <si>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</si>
  <si>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</si>
  <si>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</si>
  <si>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</si>
  <si>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</si>
  <si>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</si>
  <si>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</si>
  <si>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</si>
  <si>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</si>
  <si>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</si>
  <si>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</si>
  <si>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</si>
  <si>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</si>
  <si>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</si>
  <si>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</si>
  <si>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</si>
  <si>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</si>
  <si>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</si>
  <si>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</si>
  <si>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</si>
  <si>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</si>
  <si>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</si>
  <si>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</si>
  <si>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</si>
  <si>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</si>
  <si>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</si>
  <si>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</si>
  <si>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</si>
  <si>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</si>
  <si>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</si>
  <si>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</si>
  <si>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</si>
  <si>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</si>
  <si>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</si>
  <si>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</si>
  <si>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</si>
  <si>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</si>
  <si>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</si>
  <si>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</si>
  <si>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</si>
  <si>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</si>
  <si>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</si>
  <si>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</si>
  <si>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</si>
  <si>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</si>
  <si>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</si>
  <si>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</si>
  <si>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</si>
  <si>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</si>
  <si>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</si>
  <si>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</si>
  <si>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</si>
  <si>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</si>
  <si>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</si>
  <si>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</si>
  <si>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</si>
  <si>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</si>
  <si>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</si>
  <si>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</si>
  <si>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</si>
  <si>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</si>
  <si>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</si>
  <si>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</si>
  <si>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</si>
  <si>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</si>
  <si>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</si>
  <si>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</si>
  <si>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</si>
  <si>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</si>
  <si>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</si>
  <si>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</si>
  <si>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</si>
  <si>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</si>
  <si>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</si>
  <si>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</si>
  <si>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</si>
  <si>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</si>
  <si>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</si>
  <si>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</si>
  <si>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</si>
  <si>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</si>
  <si>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</si>
  <si>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</si>
  <si>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</si>
  <si>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</si>
  <si>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</si>
  <si>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</si>
  <si>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</si>
  <si>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</si>
  <si>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</si>
  <si>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</si>
  <si>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</si>
  <si>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</si>
  <si>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</si>
  <si>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</si>
  <si>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</si>
  <si>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</si>
  <si>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</si>
  <si>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</si>
  <si>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</si>
  <si>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</si>
  <si>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</si>
  <si>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</si>
  <si>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</si>
  <si>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</si>
  <si>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</si>
  <si>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</si>
  <si>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</si>
  <si>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</si>
  <si>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</si>
  <si>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</si>
  <si>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</si>
  <si>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</si>
  <si>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</si>
  <si>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</si>
  <si>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</si>
  <si>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</si>
  <si>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</si>
  <si>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</si>
  <si>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</si>
  <si>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</si>
  <si>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</si>
  <si>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</si>
  <si>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</si>
  <si>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</si>
  <si>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</si>
  <si>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</si>
  <si>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</si>
  <si>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</si>
  <si>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</si>
  <si>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</si>
  <si>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</si>
  <si>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</si>
  <si>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</si>
  <si>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</si>
  <si>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</si>
  <si>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</si>
  <si>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</si>
  <si>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</si>
  <si>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</si>
  <si>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</si>
  <si>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</si>
  <si>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</si>
  <si>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</si>
  <si>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</si>
  <si>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</si>
  <si>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</si>
  <si>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</si>
  <si>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</si>
  <si>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</si>
  <si>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</si>
  <si>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</si>
  <si>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</si>
  <si>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</si>
  <si>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</si>
  <si>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</si>
  <si>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</si>
  <si>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</si>
  <si>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</si>
  <si>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</si>
  <si>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</si>
  <si>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</si>
  <si>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</si>
  <si>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</si>
  <si>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</si>
  <si>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</si>
  <si>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</si>
  <si>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</si>
  <si>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</si>
  <si>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</si>
  <si>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</si>
  <si>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</si>
  <si>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</si>
  <si>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</si>
  <si>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</si>
  <si>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</si>
  <si>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</si>
  <si>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</si>
  <si>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</si>
  <si>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</si>
  <si>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</si>
  <si>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</si>
  <si>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</si>
  <si>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</si>
  <si>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</si>
  <si>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</si>
  <si>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</si>
  <si>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</si>
  <si>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</si>
  <si>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</si>
  <si>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</si>
  <si>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</si>
  <si>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</si>
  <si>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</si>
  <si>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</si>
  <si>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</si>
  <si>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</si>
  <si>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</si>
  <si>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</si>
  <si>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</si>
  <si>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</si>
  <si>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</si>
  <si>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</si>
  <si>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</si>
  <si>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</si>
  <si>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</si>
  <si>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</si>
  <si>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</si>
  <si>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</si>
  <si>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</si>
  <si>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</si>
  <si>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</si>
  <si>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</si>
  <si>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</si>
  <si>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</si>
  <si>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</si>
  <si>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</si>
  <si>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</si>
  <si>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</si>
  <si>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</si>
  <si>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</si>
  <si>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</si>
  <si>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</si>
  <si>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</si>
  <si>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</si>
  <si>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</si>
  <si>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</si>
  <si>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</si>
  <si>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</si>
  <si>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</si>
  <si>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</si>
  <si>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</si>
  <si>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</si>
  <si>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</si>
  <si>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</si>
  <si>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</si>
  <si>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</si>
  <si>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</si>
  <si>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</si>
  <si>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</si>
  <si>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</si>
  <si>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</si>
  <si>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</si>
  <si>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</si>
  <si>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</si>
  <si>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</si>
  <si>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</si>
  <si>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</si>
  <si>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</si>
  <si>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</si>
  <si>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</si>
  <si>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</si>
  <si>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</si>
  <si>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</si>
  <si>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</si>
  <si>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</si>
  <si>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</si>
  <si>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</si>
  <si>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</si>
  <si>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</si>
  <si>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</si>
  <si>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</si>
  <si>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</si>
  <si>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</si>
  <si>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</si>
  <si>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</si>
  <si>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</si>
  <si>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</si>
  <si>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</si>
  <si>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</si>
  <si>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</si>
  <si>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</si>
  <si>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</si>
  <si>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</si>
  <si>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</si>
  <si>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</si>
  <si>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</si>
  <si>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</si>
  <si>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</si>
  <si>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</si>
  <si>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</si>
  <si>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</si>
  <si>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</si>
  <si>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</si>
  <si>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</si>
  <si>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</si>
  <si>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</si>
  <si>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</si>
  <si>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</si>
  <si>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</si>
  <si>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</si>
  <si>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</si>
  <si>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</si>
  <si>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</si>
  <si>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</si>
  <si>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</si>
  <si>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</si>
  <si>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</si>
  <si>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</si>
  <si>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</si>
  <si>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</si>
  <si>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</si>
  <si>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</si>
  <si>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</si>
  <si>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</si>
  <si>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</si>
  <si>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</si>
  <si>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</si>
  <si>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</si>
  <si>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</si>
  <si>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</si>
  <si>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</si>
  <si>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</si>
  <si>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</si>
  <si>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</si>
  <si>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</si>
  <si>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</si>
  <si>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</si>
  <si>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</si>
  <si>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</si>
  <si>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</si>
  <si>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</si>
  <si>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</si>
  <si>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</si>
  <si>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</si>
  <si>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</si>
  <si>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</si>
  <si>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</si>
  <si>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</si>
  <si>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</si>
  <si>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</si>
  <si>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</si>
  <si>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</si>
  <si>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</si>
  <si>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</si>
  <si>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</si>
  <si>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</si>
  <si>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</si>
  <si>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</si>
  <si>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</si>
  <si>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</si>
  <si>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</si>
  <si>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</si>
  <si>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</si>
  <si>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</si>
  <si>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</si>
  <si>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</si>
  <si>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</si>
  <si>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</si>
  <si>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</si>
  <si>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</si>
  <si>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</si>
  <si>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</si>
  <si>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</si>
  <si>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</si>
  <si>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</si>
  <si>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</si>
  <si>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</si>
  <si>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</si>
  <si>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</si>
  <si>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</si>
  <si>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</si>
  <si>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</si>
  <si>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</si>
  <si>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</si>
  <si>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</si>
  <si>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</si>
  <si>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</si>
  <si>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</si>
  <si>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</si>
  <si>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</si>
  <si>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</si>
  <si>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</si>
  <si>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</si>
  <si>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</si>
  <si>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</si>
  <si>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</si>
  <si>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</si>
  <si>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</si>
  <si>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</si>
  <si>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</si>
  <si>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</si>
  <si>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</si>
  <si>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</si>
  <si>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</si>
  <si>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</si>
  <si>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</si>
  <si>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</si>
  <si>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</si>
  <si>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</si>
  <si>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</si>
  <si>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</si>
  <si>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</si>
  <si>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</si>
  <si>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</si>
  <si>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</si>
  <si>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</si>
  <si>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</si>
  <si>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</si>
  <si>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</si>
  <si>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</si>
  <si>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</si>
  <si>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</si>
  <si>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</si>
  <si>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</si>
  <si>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</si>
  <si>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</si>
  <si>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</si>
  <si>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</si>
  <si>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</si>
  <si>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</si>
  <si>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</si>
  <si>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</si>
  <si>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</si>
  <si>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</si>
  <si>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</si>
  <si>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</si>
  <si>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</si>
  <si>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</si>
  <si>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</si>
  <si>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</si>
  <si>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</si>
  <si>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</si>
  <si>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</si>
  <si>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</si>
  <si>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</si>
  <si>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</si>
  <si>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</si>
  <si>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</si>
  <si>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</si>
  <si>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</si>
  <si>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</si>
  <si>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</si>
  <si>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</si>
  <si>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</si>
  <si>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</si>
  <si>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</si>
  <si>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</si>
  <si>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</si>
  <si>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</si>
  <si>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</si>
  <si>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</si>
  <si>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</si>
  <si>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</si>
  <si>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</si>
  <si>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</si>
  <si>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</si>
  <si>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</si>
  <si>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</si>
  <si>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</si>
  <si>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</si>
  <si>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</si>
  <si>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</si>
  <si>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</si>
  <si>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</si>
  <si>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</si>
  <si>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</si>
  <si>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</si>
  <si>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</si>
  <si>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</si>
  <si>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</si>
  <si>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</si>
  <si>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</si>
  <si>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</si>
  <si>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</si>
  <si>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</si>
  <si>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</si>
  <si>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</si>
  <si>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</si>
  <si>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</si>
  <si>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</si>
  <si>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</si>
  <si>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</si>
  <si>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</si>
  <si>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</si>
  <si>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</si>
  <si>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</si>
  <si>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</si>
  <si>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</si>
  <si>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</si>
  <si>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</si>
  <si>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</si>
  <si>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</si>
  <si>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</si>
  <si>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</si>
  <si>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</si>
  <si>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</si>
  <si>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</si>
  <si>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</si>
  <si>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</si>
  <si>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</si>
  <si>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</si>
  <si>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</si>
  <si>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</si>
  <si>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</si>
  <si>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</si>
  <si>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</si>
  <si>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</si>
  <si>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</si>
  <si>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</si>
  <si>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</si>
  <si>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</si>
  <si>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</si>
  <si>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</si>
  <si>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</si>
  <si>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</si>
  <si>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</si>
  <si>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</si>
  <si>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</si>
  <si>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</si>
  <si>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</si>
  <si>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</si>
  <si>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</si>
  <si>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</si>
  <si>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</si>
  <si>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</si>
  <si>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</si>
  <si>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</si>
  <si>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</si>
  <si>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</si>
  <si>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</si>
  <si>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</si>
  <si>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</si>
  <si>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</si>
  <si>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</si>
  <si>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</si>
  <si>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</si>
  <si>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</si>
  <si>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</si>
  <si>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</si>
  <si>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</si>
  <si>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</si>
  <si>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</si>
  <si>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</si>
  <si>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</si>
  <si>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</si>
  <si>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</si>
  <si>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</si>
  <si>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</si>
  <si>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</si>
  <si>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</si>
  <si>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</si>
  <si>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</si>
  <si>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</si>
  <si>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</si>
  <si>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</si>
  <si>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</si>
  <si>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</si>
  <si>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</si>
  <si>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</si>
  <si>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</si>
  <si>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</si>
  <si>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</si>
  <si>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</si>
  <si>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</si>
  <si>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</si>
  <si>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</si>
  <si>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</si>
  <si>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</si>
  <si>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</si>
  <si>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</si>
  <si>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</si>
  <si>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</si>
  <si>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</si>
  <si>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</si>
  <si>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</si>
  <si>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</si>
  <si>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</si>
  <si>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</si>
  <si>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</si>
  <si>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</si>
  <si>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</si>
  <si>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</si>
  <si>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</si>
  <si>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</si>
  <si>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</si>
  <si>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</si>
  <si>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</si>
  <si>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</si>
  <si>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</si>
  <si>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</si>
  <si>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</si>
  <si>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</si>
  <si>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</si>
  <si>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</si>
  <si>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</si>
  <si>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</si>
  <si>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</si>
  <si>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</si>
  <si>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</si>
  <si>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</si>
  <si>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</si>
  <si>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</si>
  <si>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</si>
  <si>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</si>
  <si>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</si>
  <si>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</si>
  <si>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</si>
  <si>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</si>
  <si>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</si>
  <si>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</si>
  <si>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</si>
  <si>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</si>
  <si>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</si>
  <si>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</si>
  <si>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</si>
  <si>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</si>
  <si>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</si>
  <si>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</si>
  <si>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</si>
  <si>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</si>
  <si>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</si>
  <si>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</si>
  <si>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</si>
  <si>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</si>
  <si>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</si>
  <si>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</si>
  <si>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</si>
  <si>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</si>
  <si>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</si>
  <si>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</si>
  <si>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</si>
  <si>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</si>
  <si>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</si>
  <si>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</si>
  <si>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</si>
  <si>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</si>
  <si>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</si>
  <si>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</si>
  <si>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</si>
  <si>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</si>
  <si>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</si>
  <si>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</si>
  <si>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</si>
  <si>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</si>
  <si>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</si>
  <si>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</si>
  <si>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</si>
  <si>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</si>
  <si>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</si>
  <si>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</si>
  <si>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</si>
  <si>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</si>
  <si>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</si>
  <si>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</si>
  <si>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</si>
  <si>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</si>
  <si>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</si>
  <si>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</si>
  <si>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</si>
  <si>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</si>
  <si>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</si>
  <si>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</si>
  <si>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</si>
  <si>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</si>
  <si>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</si>
  <si>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</si>
  <si>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</si>
  <si>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</si>
  <si>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</si>
  <si>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</si>
  <si>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</si>
  <si>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</si>
  <si>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</si>
  <si>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</si>
  <si>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</si>
  <si>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</si>
  <si>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</si>
  <si>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</si>
  <si>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</si>
  <si>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</si>
  <si>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</si>
  <si>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</si>
  <si>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</si>
  <si>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</si>
  <si>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</si>
  <si>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</si>
  <si>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</si>
  <si>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</si>
  <si>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</si>
  <si>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</si>
  <si>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</si>
  <si>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</si>
  <si>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</si>
  <si>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</si>
  <si>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</si>
  <si>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</si>
  <si>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</si>
  <si>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</si>
  <si>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</si>
  <si>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</si>
  <si>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</si>
  <si>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</si>
  <si>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</si>
  <si>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</si>
  <si>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</si>
  <si>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</si>
  <si>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</si>
  <si>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</si>
  <si>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</si>
  <si>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</si>
  <si>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</si>
  <si>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</si>
  <si>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</si>
  <si>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</si>
  <si>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</si>
  <si>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</si>
  <si>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</si>
  <si>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</si>
  <si>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</si>
  <si>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</si>
  <si>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</si>
  <si>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</si>
  <si>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</si>
  <si>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</si>
  <si>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</si>
  <si>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</si>
  <si>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</si>
  <si>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</si>
  <si>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</si>
  <si>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</si>
  <si>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</si>
  <si>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</si>
  <si>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</si>
  <si>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</si>
  <si>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</si>
  <si>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</si>
  <si>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</si>
  <si>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</si>
  <si>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</si>
  <si>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</si>
  <si>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</si>
  <si>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</si>
  <si>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</si>
  <si>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</si>
  <si>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</si>
  <si>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</si>
  <si>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</si>
  <si>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</si>
  <si>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</si>
  <si>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</si>
  <si>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</si>
  <si>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</si>
  <si>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</si>
  <si>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</si>
  <si>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</si>
  <si>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</si>
  <si>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</si>
  <si>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</si>
  <si>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</si>
  <si>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</si>
  <si>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</si>
  <si>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</si>
  <si>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</si>
  <si>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</si>
  <si>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</si>
  <si>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</si>
  <si>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</si>
  <si>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</si>
  <si>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</si>
  <si>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</si>
  <si>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</si>
  <si>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</si>
  <si>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</si>
  <si>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</si>
  <si>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</si>
  <si>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</si>
  <si>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</si>
  <si>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</si>
  <si>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</si>
  <si>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</si>
  <si>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</si>
  <si>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</si>
  <si>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</si>
  <si>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</si>
  <si>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</si>
  <si>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</si>
  <si>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</si>
  <si>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</si>
  <si>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</si>
  <si>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</si>
  <si>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</si>
  <si>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</si>
  <si>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</si>
  <si>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</si>
  <si>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</si>
  <si>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</si>
  <si>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</si>
  <si>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</si>
  <si>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</si>
  <si>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</si>
  <si>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</si>
  <si>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</si>
  <si>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</si>
  <si>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</si>
  <si>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</si>
  <si>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</si>
  <si>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</si>
  <si>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</si>
  <si>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</si>
  <si>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</si>
  <si>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</si>
  <si>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</si>
  <si>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</si>
  <si>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</si>
  <si>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</si>
  <si>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</si>
  <si>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</si>
  <si>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</si>
  <si>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</si>
  <si>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</si>
  <si>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</si>
  <si>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</si>
  <si>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</si>
  <si>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</si>
  <si>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</si>
  <si>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</si>
  <si>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</si>
  <si>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</si>
  <si>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</si>
  <si>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</si>
  <si>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</si>
  <si>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</si>
  <si>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</si>
  <si>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</si>
  <si>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</si>
  <si>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</si>
  <si>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</si>
  <si>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</si>
  <si>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</si>
  <si>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</si>
  <si>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</si>
  <si>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</si>
  <si>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</si>
  <si>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</si>
  <si>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</si>
  <si>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</si>
  <si>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</si>
  <si>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</si>
  <si>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</si>
  <si>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</si>
  <si>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</si>
  <si>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</si>
  <si>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</si>
  <si>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</si>
  <si>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</si>
  <si>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</si>
  <si>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</si>
  <si>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</si>
  <si>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</si>
  <si>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</si>
  <si>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</si>
  <si>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</si>
  <si>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</si>
  <si>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</si>
  <si>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</si>
  <si>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</si>
  <si>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</si>
  <si>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</si>
  <si>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</si>
  <si>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</si>
  <si>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</si>
  <si>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</si>
  <si>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</si>
  <si>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</si>
  <si>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</si>
  <si>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</si>
  <si>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</si>
  <si>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</si>
  <si>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</si>
  <si>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</si>
  <si>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</si>
  <si>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</si>
  <si>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</si>
  <si>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</si>
  <si>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</si>
  <si>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</si>
  <si>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</si>
  <si>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</si>
  <si>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</si>
  <si>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</si>
  <si>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</si>
  <si>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</si>
  <si>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</si>
  <si>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</si>
  <si>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</si>
  <si>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</si>
  <si>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</si>
  <si>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</si>
  <si>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</si>
  <si>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</si>
  <si>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</si>
  <si>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</si>
  <si>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</si>
  <si>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</si>
  <si>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</si>
  <si>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</si>
  <si>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</si>
  <si>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</si>
  <si>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</si>
  <si>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</si>
  <si>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</si>
  <si>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</si>
  <si>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</si>
  <si>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</si>
  <si>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</si>
  <si>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</si>
  <si>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</si>
  <si>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</si>
  <si>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</si>
  <si>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</si>
  <si>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</si>
  <si>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</si>
  <si>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</si>
  <si>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</si>
  <si>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</si>
  <si>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</si>
  <si>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</si>
  <si>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</si>
  <si>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</si>
  <si>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</si>
  <si>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</si>
  <si>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</si>
  <si>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</si>
  <si>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</si>
  <si>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</si>
  <si>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</si>
  <si>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</si>
  <si>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</si>
  <si>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</si>
  <si>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</si>
  <si>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</si>
  <si>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</si>
  <si>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</si>
  <si>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</si>
  <si>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</si>
  <si>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</si>
  <si>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</si>
  <si>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</si>
  <si>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</si>
  <si>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</si>
  <si>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</si>
  <si>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</si>
  <si>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</si>
  <si>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</si>
  <si>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</si>
  <si>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</si>
  <si>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</si>
  <si>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</si>
  <si>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</si>
  <si>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</si>
  <si>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</si>
  <si>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</si>
  <si>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</si>
  <si>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</si>
  <si>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</si>
  <si>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</si>
  <si>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</si>
  <si>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</si>
  <si>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</si>
  <si>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</si>
  <si>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</si>
  <si>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</si>
  <si>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</si>
  <si>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</si>
  <si>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</si>
  <si>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</si>
  <si>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</si>
  <si>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</si>
  <si>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</si>
  <si>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</si>
  <si>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</si>
  <si>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</si>
  <si>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</si>
  <si>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</si>
  <si>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</si>
  <si>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</si>
  <si>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</si>
  <si>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</si>
  <si>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</si>
  <si>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</si>
  <si>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</si>
  <si>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</si>
  <si>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</si>
  <si>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</si>
  <si>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</si>
  <si>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</si>
  <si>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</si>
  <si>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</si>
  <si>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</si>
  <si>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</si>
  <si>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</si>
  <si>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</si>
  <si>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</si>
  <si>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</si>
  <si>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</si>
  <si>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</si>
  <si>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</si>
  <si>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</si>
  <si>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</si>
  <si>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</si>
  <si>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</si>
  <si>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</si>
  <si>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</si>
  <si>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</si>
  <si>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</si>
  <si>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</si>
  <si>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</si>
  <si>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</si>
  <si>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</si>
  <si>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</si>
  <si>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</si>
  <si>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</si>
  <si>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</si>
  <si>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</si>
  <si>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</si>
  <si>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</si>
  <si>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</si>
  <si>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</si>
  <si>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</si>
  <si>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</si>
  <si>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</si>
  <si>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</si>
  <si>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</si>
  <si>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</si>
  <si>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</si>
  <si>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</si>
  <si>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</si>
  <si>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</si>
  <si>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</si>
  <si>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</si>
  <si>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</si>
  <si>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</si>
  <si>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</si>
  <si>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</si>
  <si>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</si>
  <si>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</si>
  <si>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</si>
  <si>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</si>
  <si>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</si>
  <si>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</si>
  <si>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</si>
  <si>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</si>
  <si>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</si>
  <si>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</si>
  <si>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</si>
  <si>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</si>
  <si>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</si>
  <si>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</si>
  <si>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</si>
  <si>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</si>
  <si>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</si>
  <si>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</si>
  <si>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</si>
  <si>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</si>
  <si>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</si>
  <si>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</si>
  <si>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</si>
  <si>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</si>
  <si>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</si>
  <si>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</si>
  <si>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</si>
  <si>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</si>
  <si>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</si>
  <si>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</si>
  <si>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</si>
  <si>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</si>
  <si>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</si>
  <si>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</si>
  <si>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</si>
  <si>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</si>
  <si>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</si>
  <si>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</si>
  <si>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</si>
  <si>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</si>
  <si>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</si>
  <si>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</si>
  <si>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</si>
  <si>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</si>
  <si>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</si>
  <si>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</si>
  <si>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</si>
  <si>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</si>
  <si>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</si>
  <si>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</si>
  <si>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</si>
  <si>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</si>
  <si>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</si>
  <si>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</si>
  <si>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</si>
  <si>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</si>
  <si>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</si>
  <si>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</si>
  <si>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</si>
  <si>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</si>
  <si>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</si>
  <si>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</si>
  <si>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</si>
  <si>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</si>
  <si>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</si>
  <si>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</si>
  <si>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</si>
  <si>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</si>
  <si>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</si>
  <si>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</si>
  <si>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</si>
  <si>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</si>
  <si>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</si>
  <si>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</si>
  <si>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</si>
  <si>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</si>
  <si>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</si>
  <si>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</si>
  <si>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</si>
  <si>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</si>
  <si>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</si>
  <si>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</si>
  <si>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</si>
  <si>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</si>
  <si>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</si>
  <si>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</si>
  <si>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</si>
  <si>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</si>
  <si>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</si>
  <si>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</si>
  <si>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</si>
  <si>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</si>
  <si>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</si>
  <si>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</si>
  <si>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</si>
  <si>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</si>
  <si>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</si>
  <si>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</si>
  <si>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</si>
  <si>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</si>
  <si>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</si>
  <si>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</si>
  <si>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</si>
  <si>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</si>
  <si>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</si>
  <si>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</si>
  <si>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</si>
  <si>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</si>
  <si>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</si>
  <si>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</si>
  <si>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</si>
  <si>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</si>
  <si>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</si>
  <si>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</si>
  <si>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</si>
  <si>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</si>
  <si>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</si>
  <si>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</si>
  <si>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</si>
  <si>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</si>
  <si>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</si>
  <si>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</si>
  <si>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</si>
  <si>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</si>
  <si>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</si>
  <si>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</si>
  <si>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</si>
  <si>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</si>
  <si>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</si>
  <si>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</si>
  <si>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</si>
  <si>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</si>
  <si>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</si>
  <si>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</si>
  <si>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</si>
  <si>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</si>
  <si>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</si>
  <si>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</si>
  <si>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</si>
  <si>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</si>
  <si>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</si>
  <si>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</si>
  <si>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</si>
  <si>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</si>
  <si>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</si>
  <si>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</si>
  <si>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</si>
  <si>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</si>
  <si>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</si>
  <si>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</si>
  <si>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</si>
  <si>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</si>
  <si>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</si>
  <si>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</si>
  <si>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</si>
  <si>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</si>
  <si>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</si>
  <si>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</si>
  <si>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</si>
  <si>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</si>
  <si>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</si>
  <si>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</si>
  <si>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</si>
  <si>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</si>
  <si>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</si>
  <si>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</si>
  <si>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</si>
  <si>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</si>
  <si>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</si>
  <si>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</si>
  <si>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</si>
  <si>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</si>
  <si>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</si>
  <si>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</si>
  <si>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</si>
  <si>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</si>
  <si>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</si>
  <si>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</si>
  <si>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</si>
  <si>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</si>
  <si>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</si>
  <si>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</si>
  <si>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</si>
  <si>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</si>
  <si>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</si>
  <si>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</si>
  <si>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</si>
  <si>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</si>
  <si>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</si>
  <si>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</si>
  <si>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</si>
  <si>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</si>
  <si>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</si>
  <si>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</si>
  <si>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</si>
  <si>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</si>
  <si>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</si>
  <si>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</si>
  <si>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</si>
  <si>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</si>
  <si>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</si>
  <si>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</si>
  <si>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</si>
  <si>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</si>
  <si>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</si>
  <si>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</si>
  <si>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</si>
  <si>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</si>
  <si>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</si>
  <si>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</si>
  <si>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</si>
  <si>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</si>
  <si>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</si>
  <si>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</si>
  <si>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</si>
  <si>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</si>
  <si>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</si>
  <si>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</si>
  <si>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</si>
  <si>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</si>
  <si>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</si>
  <si>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</si>
  <si>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</si>
  <si>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</si>
  <si>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</si>
  <si>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</si>
  <si>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</si>
  <si>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</si>
  <si>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</si>
  <si>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</si>
  <si>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</si>
  <si>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</si>
  <si>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</si>
  <si>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</si>
  <si>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</si>
  <si>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</si>
  <si>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</si>
  <si>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</si>
  <si>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</si>
  <si>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</si>
  <si>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</si>
  <si>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</si>
  <si>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</si>
  <si>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</si>
  <si>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</si>
  <si>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</si>
  <si>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</si>
  <si>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</si>
  <si>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</si>
  <si>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</si>
  <si>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</si>
  <si>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</si>
  <si>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</si>
  <si>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</si>
  <si>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</si>
  <si>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</si>
  <si>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</si>
  <si>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</si>
  <si>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</si>
  <si>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</si>
  <si>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</si>
  <si>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</si>
  <si>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</si>
  <si>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</si>
  <si>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</si>
  <si>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</si>
  <si>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</si>
  <si>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</si>
  <si>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</si>
  <si>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</si>
  <si>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</si>
  <si>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</si>
  <si>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</si>
  <si>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</si>
  <si>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</si>
  <si>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</si>
  <si>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</si>
  <si>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</si>
  <si>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</si>
  <si>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</si>
  <si>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</si>
  <si>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</si>
  <si>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</si>
  <si>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</si>
  <si>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</si>
  <si>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</si>
  <si>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</si>
  <si>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</si>
  <si>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</si>
  <si>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</si>
  <si>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</si>
  <si>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</si>
  <si>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</si>
  <si>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</si>
  <si>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</si>
  <si>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</si>
  <si>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</si>
  <si>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</si>
  <si>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</si>
  <si>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</si>
  <si>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</si>
  <si>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</si>
  <si>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</si>
  <si>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</si>
  <si>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</si>
  <si>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</si>
  <si>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</si>
  <si>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</si>
  <si>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</si>
  <si>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</si>
  <si>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</si>
  <si>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</si>
  <si>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</si>
  <si>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</si>
  <si>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</si>
  <si>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</si>
  <si>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</si>
  <si>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</si>
  <si>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</si>
  <si>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</si>
  <si>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</si>
  <si>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</si>
  <si>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</si>
  <si>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</si>
  <si>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</si>
  <si>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</si>
  <si>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</si>
  <si>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</si>
  <si>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</si>
  <si>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</si>
  <si>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</si>
  <si>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</si>
  <si>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</si>
  <si>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</si>
  <si>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</si>
  <si>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</si>
  <si>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</si>
  <si>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</si>
  <si>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</si>
  <si>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</si>
  <si>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</si>
  <si>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</si>
  <si>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</si>
  <si>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</si>
  <si>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</si>
  <si>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</si>
  <si>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</si>
  <si>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</si>
  <si>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</si>
  <si>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</si>
  <si>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</si>
  <si>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</si>
  <si>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</si>
  <si>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</si>
  <si>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</si>
  <si>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</si>
  <si>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</si>
  <si>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</si>
  <si>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</si>
  <si>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</si>
  <si>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</si>
  <si>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</si>
  <si>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</si>
  <si>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</si>
  <si>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</si>
  <si>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</si>
  <si>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</si>
  <si>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</si>
  <si>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</si>
  <si>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</si>
  <si>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</si>
  <si>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</si>
  <si>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</si>
  <si>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</si>
  <si>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</si>
  <si>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</si>
  <si>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</si>
  <si>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</si>
  <si>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</si>
  <si>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</si>
  <si>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</si>
  <si>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</si>
  <si>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</si>
  <si>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</si>
  <si>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</si>
  <si>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</si>
  <si>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</si>
  <si>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</si>
  <si>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</si>
  <si>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</si>
  <si>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</si>
  <si>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</si>
  <si>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</si>
  <si>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</si>
  <si>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</si>
  <si>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</si>
  <si>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</si>
  <si>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</si>
  <si>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</si>
  <si>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</si>
  <si>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</si>
  <si>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</si>
  <si>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</si>
  <si>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</si>
  <si>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</si>
  <si>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</si>
  <si>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</si>
  <si>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</si>
  <si>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</si>
  <si>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</si>
  <si>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</si>
  <si>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</si>
  <si>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</si>
  <si>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</si>
  <si>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</si>
  <si>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</si>
  <si>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</si>
  <si>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</si>
  <si>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</si>
  <si>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</si>
  <si>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</si>
  <si>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</si>
  <si>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</si>
  <si>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</si>
  <si>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</si>
  <si>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</si>
  <si>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</si>
  <si>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</si>
  <si>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</si>
  <si>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</si>
  <si>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</si>
  <si>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</si>
  <si>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</si>
  <si>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</si>
  <si>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</si>
  <si>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</si>
  <si>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</si>
  <si>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</si>
  <si>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</si>
  <si>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</si>
  <si>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</si>
  <si>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</si>
  <si>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</si>
  <si>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</si>
  <si>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</si>
  <si>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</si>
  <si>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</si>
  <si>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</si>
  <si>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</si>
  <si>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</si>
  <si>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</si>
  <si>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</si>
  <si>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</si>
  <si>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</si>
  <si>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</si>
  <si>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</si>
  <si>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</si>
  <si>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</si>
  <si>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</si>
  <si>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</si>
  <si>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</si>
  <si>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</si>
  <si>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</si>
  <si>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</si>
  <si>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</si>
  <si>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</si>
  <si>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</si>
  <si>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</si>
  <si>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</si>
  <si>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</si>
  <si>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</si>
  <si>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</si>
  <si>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</si>
  <si>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</si>
  <si>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</si>
  <si>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</si>
  <si>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</si>
  <si>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</si>
  <si>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</si>
  <si>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</si>
  <si>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</si>
  <si>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</si>
  <si>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</si>
  <si>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</si>
  <si>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</si>
  <si>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</si>
  <si>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</si>
  <si>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</si>
  <si>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</si>
  <si>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</si>
  <si>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</si>
  <si>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</si>
  <si>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</si>
  <si>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</si>
  <si>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</si>
  <si>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</si>
  <si>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</si>
  <si>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</si>
  <si>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</si>
  <si>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</si>
  <si>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</si>
  <si>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</si>
  <si>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</si>
  <si>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</si>
  <si>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</si>
  <si>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</si>
  <si>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</si>
  <si>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</si>
  <si>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</si>
  <si>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</si>
  <si>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</si>
  <si>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</si>
  <si>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</si>
  <si>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</si>
  <si>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</si>
  <si>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</si>
  <si>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</si>
  <si>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</si>
  <si>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</si>
  <si>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</si>
  <si>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</si>
  <si>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</si>
  <si>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</si>
  <si>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</si>
  <si>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</si>
  <si>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</si>
  <si>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</si>
  <si>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</si>
  <si>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</si>
  <si>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</si>
  <si>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</si>
  <si>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</si>
  <si>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</si>
  <si>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</si>
  <si>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</si>
  <si>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</si>
  <si>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</si>
  <si>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</si>
  <si>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</si>
  <si>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</si>
  <si>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</si>
  <si>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</si>
  <si>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</si>
  <si>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</si>
  <si>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</si>
  <si>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</si>
  <si>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</si>
  <si>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</si>
  <si>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</si>
  <si>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</si>
  <si>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</si>
  <si>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</si>
  <si>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</si>
  <si>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</si>
  <si>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</si>
  <si>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</si>
  <si>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</si>
  <si>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</si>
  <si>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</si>
  <si>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</si>
  <si>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</si>
  <si>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</si>
  <si>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</si>
  <si>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</si>
  <si>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</si>
  <si>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</si>
  <si>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</si>
  <si>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</si>
  <si>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</si>
  <si>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</si>
  <si>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</si>
  <si>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</si>
  <si>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</si>
  <si>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</si>
  <si>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</si>
  <si>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</si>
  <si>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</si>
  <si>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</si>
  <si>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</si>
  <si>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</si>
  <si>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</si>
  <si>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</si>
  <si>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</si>
  <si>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</si>
  <si>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</si>
  <si>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</si>
  <si>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</si>
  <si>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</si>
  <si>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</si>
  <si>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</si>
  <si>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</si>
  <si>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</si>
  <si>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</si>
  <si>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</si>
  <si>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</si>
  <si>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</si>
  <si>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</si>
  <si>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</si>
  <si>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</si>
  <si>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</si>
  <si>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</si>
  <si>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</si>
  <si>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</si>
  <si>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</si>
  <si>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</si>
  <si>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</si>
  <si>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</si>
  <si>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</si>
  <si>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</si>
  <si>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</si>
  <si>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</si>
  <si>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</si>
  <si>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</si>
  <si>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</si>
  <si>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</si>
  <si>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</si>
  <si>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</si>
  <si>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</si>
  <si>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</si>
  <si>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</si>
  <si>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</si>
  <si>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</si>
  <si>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</si>
  <si>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</si>
  <si>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</si>
  <si>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</si>
  <si>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</si>
  <si>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</si>
  <si>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</si>
  <si>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</si>
  <si>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</si>
  <si>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</si>
  <si>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</si>
  <si>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</si>
  <si>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</si>
  <si>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</si>
  <si>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</si>
  <si>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</si>
  <si>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</si>
  <si>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</si>
  <si>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</si>
  <si>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</si>
  <si>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</si>
  <si>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</si>
  <si>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</si>
  <si>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</si>
  <si>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</si>
  <si>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</si>
  <si>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</si>
  <si>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</si>
  <si>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</si>
  <si>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</si>
  <si>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</si>
  <si>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</si>
  <si>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</si>
  <si>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</si>
  <si>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</si>
  <si>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</si>
  <si>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</si>
  <si>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</si>
  <si>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</si>
  <si>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</si>
  <si>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</si>
  <si>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</si>
  <si>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</si>
  <si>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</si>
  <si>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</si>
  <si>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</si>
  <si>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</si>
  <si>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</si>
  <si>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</si>
  <si>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</si>
  <si>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</si>
  <si>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</si>
  <si>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</si>
  <si>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</si>
  <si>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</si>
  <si>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</si>
  <si>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</si>
  <si>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</si>
  <si>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</si>
  <si>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</si>
  <si>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</si>
  <si>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</si>
  <si>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</si>
  <si>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</si>
  <si>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</si>
  <si>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</si>
  <si>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</si>
  <si>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</si>
  <si>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</si>
  <si>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</si>
  <si>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</si>
  <si>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</si>
  <si>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</si>
  <si>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</si>
  <si>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</si>
  <si>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</si>
  <si>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</si>
  <si>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</si>
  <si>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</si>
  <si>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</si>
  <si>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</si>
  <si>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</si>
  <si>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</si>
  <si>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</si>
  <si>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</si>
  <si>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</si>
  <si>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</si>
  <si>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</si>
  <si>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</si>
  <si>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</si>
  <si>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</si>
  <si>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</si>
  <si>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</si>
  <si>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</si>
  <si>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</si>
  <si>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</si>
  <si>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</si>
  <si>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</si>
  <si>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</si>
  <si>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</si>
  <si>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</si>
  <si>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</si>
  <si>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</si>
  <si>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</si>
  <si>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</si>
  <si>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</si>
  <si>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</si>
  <si>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</si>
  <si>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</si>
  <si>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</si>
  <si>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</si>
  <si>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</si>
  <si>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</si>
  <si>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</si>
  <si>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</si>
  <si>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</si>
  <si>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</si>
  <si>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</si>
  <si>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</si>
  <si>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</si>
  <si>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</si>
  <si>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</si>
  <si>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</si>
  <si>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</si>
  <si>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</si>
  <si>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</si>
  <si>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</si>
  <si>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</si>
  <si>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</si>
  <si>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</si>
  <si>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</si>
  <si>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</si>
  <si>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</si>
  <si>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</si>
  <si>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</si>
  <si>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</si>
  <si>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</si>
  <si>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</si>
  <si>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</si>
  <si>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</si>
  <si>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</si>
  <si>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</si>
  <si>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</si>
  <si>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</si>
  <si>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</si>
  <si>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</si>
  <si>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</si>
  <si>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</si>
  <si>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</si>
  <si>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</si>
  <si>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</si>
  <si>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</si>
  <si>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</si>
  <si>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</si>
  <si>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</si>
  <si>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</si>
  <si>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</si>
  <si>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</si>
  <si>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</si>
  <si>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</si>
  <si>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</si>
  <si>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</si>
  <si>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</si>
  <si>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</si>
  <si>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</si>
  <si>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</si>
  <si>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</si>
  <si>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</si>
  <si>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</si>
  <si>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</si>
  <si>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</si>
  <si>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</si>
  <si>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</si>
  <si>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</si>
  <si>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</si>
  <si>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</si>
  <si>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</si>
  <si>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</si>
  <si>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</si>
  <si>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</si>
  <si>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</si>
  <si>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</si>
  <si>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</si>
  <si>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</si>
  <si>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</si>
  <si>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</si>
  <si>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</si>
  <si>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</si>
  <si>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</si>
  <si>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</si>
  <si>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</si>
  <si>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</si>
  <si>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</si>
  <si>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</si>
  <si>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</si>
  <si>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</si>
  <si>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</si>
  <si>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</si>
  <si>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</si>
  <si>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</si>
  <si>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</si>
  <si>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</si>
  <si>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</si>
  <si>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</si>
  <si>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</si>
  <si>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</si>
  <si>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</si>
  <si>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</si>
  <si>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</si>
  <si>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</si>
  <si>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</si>
  <si>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</si>
  <si>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</si>
  <si>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</si>
  <si>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</si>
  <si>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</si>
  <si>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</si>
  <si>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</si>
  <si>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</si>
  <si>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</si>
  <si>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</si>
  <si>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</si>
  <si>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</si>
  <si>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</si>
  <si>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</si>
  <si>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</si>
  <si>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</si>
  <si>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</si>
  <si>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</si>
  <si>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</si>
  <si>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</si>
  <si>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</si>
  <si>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</si>
  <si>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</si>
  <si>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</si>
  <si>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</si>
  <si>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</si>
  <si>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</si>
  <si>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</si>
  <si>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</si>
  <si>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</si>
  <si>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</si>
  <si>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</si>
  <si>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</si>
  <si>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</si>
  <si>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</si>
  <si>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</si>
  <si>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</si>
  <si>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</si>
  <si>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</si>
  <si>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</si>
  <si>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</si>
  <si>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</si>
  <si>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</si>
  <si>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</si>
  <si>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</si>
  <si>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</si>
  <si>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</si>
  <si>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</si>
  <si>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</si>
  <si>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</si>
  <si>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</si>
  <si>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</si>
  <si>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</si>
  <si>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</si>
  <si>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</si>
  <si>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</si>
  <si>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</si>
  <si>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</si>
  <si>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</si>
  <si>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</si>
  <si>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</si>
  <si>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</si>
  <si>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</si>
  <si>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</si>
  <si>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</si>
  <si>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</si>
  <si>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</si>
  <si>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</si>
  <si>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</si>
  <si>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</si>
  <si>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</si>
  <si>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</si>
  <si>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</si>
  <si>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</si>
  <si>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</si>
  <si>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</si>
  <si>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</si>
  <si>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</si>
  <si>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</si>
  <si>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</si>
  <si>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</si>
  <si>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</si>
  <si>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</si>
  <si>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</si>
  <si>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</si>
  <si>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</si>
  <si>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</si>
  <si>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</si>
  <si>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</si>
  <si>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</si>
  <si>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</si>
  <si>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</si>
  <si>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</si>
  <si>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</si>
  <si>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</si>
  <si>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</si>
  <si>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</si>
  <si>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</si>
  <si>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</si>
  <si>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</si>
  <si>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</si>
  <si>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</si>
  <si>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</si>
  <si>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</si>
  <si>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</si>
  <si>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</si>
  <si>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</si>
  <si>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</si>
  <si>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</si>
  <si>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</si>
  <si>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</si>
  <si>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</si>
  <si>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</si>
  <si>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</si>
  <si>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</si>
  <si>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</si>
  <si>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</si>
  <si>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</si>
  <si>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</si>
  <si>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</si>
  <si>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</si>
  <si>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</si>
  <si>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</si>
  <si>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</si>
  <si>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</si>
  <si>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</si>
  <si>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</si>
  <si>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</si>
  <si>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</si>
  <si>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</si>
  <si>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</si>
  <si>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</si>
  <si>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</si>
  <si>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</si>
  <si>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</si>
  <si>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</si>
  <si>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</si>
  <si>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</si>
  <si>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</si>
  <si>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</si>
  <si>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</si>
  <si>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</si>
  <si>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</si>
  <si>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</si>
  <si>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</si>
  <si>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</si>
  <si>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</si>
  <si>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</si>
  <si>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</si>
  <si>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</si>
  <si>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</si>
  <si>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</si>
  <si>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</si>
  <si>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</si>
  <si>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</si>
  <si>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</si>
  <si>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</si>
  <si>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</si>
  <si>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</si>
  <si>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</si>
  <si>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</si>
  <si>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</si>
  <si>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</si>
  <si>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</si>
  <si>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</si>
  <si>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</si>
  <si>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</si>
  <si>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</si>
  <si>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</si>
  <si>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</si>
  <si>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</si>
  <si>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</si>
  <si>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</si>
  <si>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</si>
  <si>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</si>
  <si>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</si>
  <si>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</si>
  <si>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</si>
  <si>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</si>
  <si>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</si>
  <si>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</si>
  <si>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</si>
  <si>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</si>
  <si>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</si>
  <si>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</si>
  <si>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</si>
  <si>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</si>
  <si>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</si>
  <si>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</si>
  <si>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</si>
  <si>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</si>
  <si>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</si>
  <si>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</si>
  <si>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</si>
  <si>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</si>
  <si>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</si>
  <si>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</si>
  <si>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</si>
  <si>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</si>
  <si>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</si>
  <si>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</si>
  <si>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</si>
  <si>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</si>
  <si>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</si>
  <si>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</si>
  <si>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</si>
  <si>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</si>
  <si>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</si>
  <si>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</si>
  <si>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</si>
  <si>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</si>
  <si>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</si>
  <si>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</si>
  <si>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</si>
  <si>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</si>
  <si>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</si>
  <si>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</si>
  <si>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</si>
  <si>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</si>
  <si>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</si>
  <si>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</si>
  <si>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</si>
  <si>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</si>
  <si>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</si>
  <si>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</si>
  <si>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</si>
  <si>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</si>
  <si>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</si>
  <si>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</si>
  <si>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</si>
  <si>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</si>
  <si>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</si>
  <si>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</si>
  <si>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</si>
  <si>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</si>
  <si>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</si>
  <si>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</si>
  <si>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</si>
  <si>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</si>
  <si>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</si>
  <si>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</si>
  <si>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</si>
  <si>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</si>
  <si>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</si>
  <si>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</si>
  <si>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</si>
  <si>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</si>
  <si>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</si>
  <si>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</si>
  <si>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</si>
  <si>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</si>
  <si>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</si>
  <si>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</si>
  <si>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</si>
  <si>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</si>
  <si>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</si>
  <si>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</si>
  <si>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</si>
  <si>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</si>
  <si>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</si>
  <si>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</si>
  <si>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</si>
  <si>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</si>
  <si>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</si>
  <si>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</si>
  <si>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</si>
  <si>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</si>
  <si>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</si>
  <si>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</si>
  <si>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</si>
  <si>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</si>
  <si>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</si>
  <si>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</si>
  <si>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</si>
  <si>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</si>
  <si>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</si>
  <si>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</si>
  <si>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</si>
  <si>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</si>
  <si>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</si>
  <si>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</si>
  <si>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</si>
  <si>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</si>
  <si>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</si>
  <si>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</si>
  <si>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</si>
  <si>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</si>
  <si>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</si>
  <si>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</si>
  <si>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</si>
  <si>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</si>
  <si>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</si>
  <si>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</si>
  <si>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</si>
  <si>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</si>
  <si>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</si>
  <si>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</si>
  <si>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</si>
  <si>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</si>
  <si>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</si>
  <si>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</si>
  <si>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</si>
  <si>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</si>
  <si>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</si>
  <si>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</si>
  <si>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</si>
  <si>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</si>
  <si>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</si>
  <si>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</si>
  <si>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</si>
  <si>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</si>
  <si>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</si>
  <si>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</si>
  <si>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</si>
  <si>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</si>
  <si>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</si>
  <si>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</si>
  <si>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</si>
  <si>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</si>
  <si>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</si>
  <si>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</si>
  <si>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</si>
  <si>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</si>
  <si>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</si>
  <si>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</si>
  <si>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</si>
  <si>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</si>
  <si>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</si>
  <si>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</si>
  <si>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</si>
  <si>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</si>
  <si>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</si>
  <si>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</si>
  <si>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</si>
  <si>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</si>
  <si>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</si>
  <si>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</si>
  <si>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</si>
  <si>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</si>
  <si>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</si>
  <si>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</si>
  <si>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</si>
  <si>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</si>
  <si>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</si>
  <si>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</si>
  <si>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</si>
  <si>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</si>
  <si>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</si>
  <si>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</si>
  <si>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</si>
  <si>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</si>
  <si>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</si>
  <si>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</si>
  <si>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</si>
  <si>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</si>
  <si>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</si>
  <si>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</si>
  <si>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</si>
  <si>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</si>
  <si>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</si>
  <si>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</si>
  <si>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</si>
  <si>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</si>
  <si>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</si>
  <si>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</si>
  <si>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</si>
  <si>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</si>
  <si>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</si>
  <si>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</si>
  <si>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</si>
  <si>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</si>
  <si>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</si>
  <si>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</si>
  <si>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</si>
  <si>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</si>
  <si>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</si>
  <si>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</si>
  <si>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</si>
  <si>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</si>
  <si>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</si>
  <si>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</si>
  <si>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</si>
  <si>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</si>
  <si>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</si>
  <si>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</si>
  <si>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</si>
  <si>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</si>
  <si>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</si>
  <si>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</si>
  <si>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</si>
  <si>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</si>
  <si>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</si>
  <si>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</si>
  <si>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</si>
  <si>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</si>
  <si>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</si>
  <si>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</si>
  <si>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</si>
  <si>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</si>
  <si>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</si>
  <si>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</si>
  <si>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</si>
  <si>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</si>
  <si>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</si>
  <si>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</si>
  <si>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</si>
  <si>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</si>
  <si>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</si>
  <si>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</si>
  <si>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</si>
  <si>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</si>
  <si>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</si>
  <si>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</si>
  <si>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</si>
  <si>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</si>
  <si>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</si>
  <si>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</si>
  <si>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</si>
  <si>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</si>
  <si>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</si>
  <si>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</si>
  <si>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</si>
  <si>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</si>
  <si>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</si>
  <si>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</si>
  <si>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</si>
  <si>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</si>
  <si>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</si>
  <si>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</si>
  <si>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</si>
  <si>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</si>
  <si>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</si>
  <si>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</si>
  <si>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</si>
  <si>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</si>
  <si>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</si>
  <si>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</si>
  <si>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</si>
  <si>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</si>
  <si>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</si>
  <si>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</si>
  <si>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</si>
  <si>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</si>
  <si>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</si>
  <si>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</si>
  <si>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</si>
  <si>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</si>
  <si>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</si>
  <si>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</si>
  <si>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</si>
  <si>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</si>
  <si>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</si>
  <si>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</si>
  <si>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</si>
  <si>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</si>
  <si>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</si>
  <si>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</si>
  <si>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</si>
  <si>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</si>
  <si>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</si>
  <si>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</si>
  <si>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</si>
  <si>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</si>
  <si>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</si>
  <si>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</si>
  <si>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</si>
  <si>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</si>
  <si>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</si>
  <si>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</si>
  <si>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</si>
  <si>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</si>
  <si>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</si>
  <si>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</si>
  <si>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</si>
  <si>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</si>
  <si>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</si>
  <si>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</si>
  <si>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</si>
  <si>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</si>
  <si>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</si>
  <si>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</si>
  <si>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</si>
  <si>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</si>
  <si>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</si>
  <si>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</si>
  <si>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</si>
  <si>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</si>
  <si>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</si>
  <si>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</si>
  <si>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</si>
  <si>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</si>
  <si>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</si>
  <si>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</si>
  <si>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</si>
  <si>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</si>
  <si>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</si>
  <si>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</si>
  <si>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</si>
  <si>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</si>
  <si>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</si>
  <si>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</si>
  <si>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</si>
  <si>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</si>
  <si>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</si>
  <si>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</si>
  <si>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</si>
  <si>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</si>
  <si>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</si>
  <si>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</si>
  <si>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</si>
  <si>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</si>
  <si>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</si>
  <si>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</si>
  <si>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</si>
  <si>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</si>
  <si>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</si>
  <si>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</si>
  <si>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</si>
  <si>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</si>
  <si>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</si>
  <si>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</si>
  <si>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</si>
  <si>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</si>
  <si>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</si>
  <si>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</si>
  <si>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</si>
  <si>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</si>
  <si>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</si>
  <si>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</si>
  <si>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</si>
  <si>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</si>
  <si>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</si>
  <si>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</si>
  <si>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</si>
  <si>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</si>
  <si>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</si>
  <si>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</si>
  <si>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</si>
  <si>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</si>
  <si>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</si>
  <si>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</si>
  <si>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</si>
  <si>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</si>
  <si>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</si>
  <si>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</si>
  <si>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</si>
  <si>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</si>
  <si>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</si>
  <si>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</si>
  <si>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</si>
  <si>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</si>
  <si>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</si>
  <si>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</si>
  <si>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</si>
  <si>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</si>
  <si>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</si>
  <si>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</si>
  <si>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</si>
  <si>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</si>
  <si>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</si>
  <si>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</si>
  <si>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</si>
  <si>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</si>
  <si>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</si>
  <si>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</si>
  <si>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</si>
  <si>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</si>
  <si>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</si>
  <si>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</si>
  <si>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</si>
  <si>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</si>
  <si>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</si>
  <si>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</si>
  <si>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</si>
  <si>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</si>
  <si>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</si>
  <si>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</si>
  <si>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</si>
  <si>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</si>
  <si>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</si>
  <si>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</si>
  <si>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</si>
  <si>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</si>
  <si>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</si>
  <si>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</si>
  <si>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</si>
  <si>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</si>
  <si>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</si>
  <si>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</si>
  <si>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</si>
  <si>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</si>
  <si>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</si>
  <si>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</si>
  <si>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</si>
  <si>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</si>
  <si>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</si>
  <si>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</si>
  <si>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</si>
  <si>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</si>
  <si>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</si>
  <si>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</si>
  <si>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</si>
  <si>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</si>
  <si>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</si>
  <si>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</si>
  <si>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</si>
  <si>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</si>
  <si>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</si>
  <si>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</si>
  <si>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</si>
  <si>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</si>
  <si>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</si>
  <si>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</si>
  <si>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</si>
  <si>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</si>
  <si>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</si>
  <si>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</si>
  <si>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</si>
  <si>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</si>
  <si>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</si>
  <si>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</si>
  <si>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</si>
  <si>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</si>
  <si>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</si>
  <si>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</si>
  <si>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</si>
  <si>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</si>
  <si>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</si>
  <si>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</si>
  <si>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</si>
  <si>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</si>
  <si>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</si>
  <si>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</si>
  <si>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</si>
  <si>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</si>
  <si>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</si>
  <si>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</si>
  <si>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</si>
  <si>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</si>
  <si>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</si>
  <si>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</si>
  <si>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</si>
  <si>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</si>
  <si>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</si>
  <si>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</si>
  <si>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</si>
  <si>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</si>
  <si>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</si>
  <si>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</si>
  <si>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</si>
  <si>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</si>
  <si>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</si>
  <si>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</si>
  <si>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</si>
  <si>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</si>
  <si>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</si>
  <si>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</si>
  <si>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</si>
  <si>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</si>
  <si>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</si>
  <si>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</si>
  <si>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</si>
  <si>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</si>
  <si>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</si>
  <si>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</si>
  <si>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</si>
  <si>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</si>
  <si>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</si>
  <si>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</si>
  <si>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</si>
  <si>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</si>
  <si>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</si>
  <si>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</si>
  <si>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</si>
  <si>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</si>
  <si>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</si>
  <si>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</si>
  <si>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</si>
  <si>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</si>
  <si>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</si>
  <si>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</si>
  <si>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</si>
  <si>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</si>
  <si>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</si>
  <si>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</si>
  <si>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</si>
  <si>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</si>
  <si>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</si>
  <si>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</si>
  <si>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</si>
  <si>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</si>
  <si>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</si>
  <si>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</si>
  <si>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</si>
  <si>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</si>
  <si>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</si>
  <si>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</si>
  <si>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</si>
  <si>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</si>
  <si>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</si>
  <si>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</si>
  <si>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</si>
  <si>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</si>
  <si>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</si>
  <si>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</si>
  <si>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</si>
  <si>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</si>
  <si>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</si>
  <si>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</si>
  <si>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</si>
  <si>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</si>
  <si>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</si>
  <si>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</si>
  <si>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</si>
  <si>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</si>
  <si>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</si>
  <si>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</si>
  <si>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</si>
  <si>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</si>
  <si>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</si>
  <si>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</si>
  <si>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</si>
  <si>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</si>
  <si>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</si>
  <si>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</si>
  <si>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</si>
  <si>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</si>
  <si>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</si>
  <si>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</si>
  <si>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</si>
  <si>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</si>
  <si>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</si>
  <si>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</si>
  <si>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</si>
  <si>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</si>
  <si>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</si>
  <si>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</si>
  <si>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</si>
  <si>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</si>
  <si>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</si>
  <si>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</si>
  <si>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</si>
  <si>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</si>
  <si>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</si>
  <si>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</si>
  <si>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</si>
  <si>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</si>
  <si>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</si>
  <si>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</si>
  <si>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</si>
  <si>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</si>
  <si>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</si>
  <si>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</si>
  <si>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</si>
  <si>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</si>
  <si>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</si>
  <si>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</si>
  <si>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</si>
  <si>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</si>
  <si>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</si>
  <si>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</si>
  <si>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</si>
  <si>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</si>
  <si>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</si>
  <si>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</si>
  <si>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</si>
  <si>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</si>
  <si>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</si>
  <si>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</si>
  <si>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</si>
  <si>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</si>
  <si>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</si>
  <si>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</si>
  <si>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</si>
  <si>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</si>
  <si>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</si>
  <si>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</si>
  <si>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</si>
  <si>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</si>
  <si>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</si>
  <si>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</si>
  <si>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</si>
  <si>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</si>
  <si>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</si>
  <si>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</si>
  <si>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</si>
  <si>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</si>
  <si>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</si>
  <si>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</si>
  <si>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</si>
  <si>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</si>
  <si>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</si>
  <si>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</si>
  <si>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</si>
  <si>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</si>
  <si>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</si>
  <si>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</si>
  <si>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</si>
  <si>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</si>
  <si>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</si>
  <si>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</si>
  <si>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</si>
  <si>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</si>
  <si>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</si>
  <si>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</si>
  <si>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</si>
  <si>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</si>
  <si>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</si>
  <si>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</si>
  <si>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</si>
  <si>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</si>
  <si>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</si>
  <si>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</si>
  <si>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</si>
  <si>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</si>
  <si>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</si>
  <si>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</si>
  <si>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</si>
  <si>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</si>
  <si>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</si>
  <si>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</si>
  <si>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</si>
  <si>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</si>
  <si>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</si>
  <si>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</si>
  <si>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</si>
  <si>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</si>
  <si>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</si>
  <si>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</si>
  <si>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</si>
  <si>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</si>
  <si>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</si>
  <si>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</si>
  <si>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</si>
  <si>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</si>
  <si>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</si>
  <si>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</si>
  <si>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</si>
  <si>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</si>
  <si>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</si>
  <si>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</si>
  <si>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</si>
  <si>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</si>
  <si>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</si>
  <si>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</si>
  <si>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</si>
  <si>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</si>
  <si>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</si>
  <si>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</si>
  <si>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</si>
  <si>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</si>
  <si>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</si>
  <si>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</si>
  <si>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</si>
  <si>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</si>
  <si>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</si>
  <si>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</si>
  <si>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</si>
  <si>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</si>
  <si>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</si>
  <si>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</si>
  <si>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</si>
  <si>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</si>
  <si>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</si>
  <si>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</si>
  <si>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</si>
  <si>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</si>
  <si>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</si>
  <si>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</si>
  <si>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</si>
  <si>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</si>
  <si>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</si>
  <si>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</si>
  <si>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</si>
  <si>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</si>
  <si>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</si>
  <si>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</si>
  <si>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</si>
  <si>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</si>
  <si>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</si>
  <si>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</si>
  <si>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</si>
  <si>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</si>
  <si>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</si>
  <si>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</si>
  <si>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</si>
  <si>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</si>
  <si>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</si>
  <si>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</si>
  <si>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</si>
  <si>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</si>
  <si>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</si>
  <si>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</si>
  <si>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</si>
  <si>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</si>
  <si>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</si>
  <si>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</si>
  <si>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</si>
  <si>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</si>
  <si>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</si>
  <si>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</si>
  <si>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</si>
  <si>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</si>
  <si>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</si>
  <si>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</si>
  <si>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</si>
  <si>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</si>
  <si>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</si>
  <si>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</si>
  <si>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</si>
  <si>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</si>
  <si>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</si>
  <si>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</si>
  <si>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</si>
  <si>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</si>
  <si>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</si>
  <si>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</si>
  <si>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</si>
  <si>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</si>
  <si>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</si>
  <si>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</si>
  <si>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</si>
  <si>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</si>
  <si>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</si>
  <si>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</si>
  <si>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</si>
  <si>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</si>
  <si>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</si>
  <si>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</si>
  <si>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</si>
  <si>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</si>
  <si>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</si>
  <si>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</si>
  <si>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</si>
  <si>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</si>
  <si>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</si>
  <si>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</si>
  <si>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</si>
  <si>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</si>
  <si>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</si>
  <si>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</si>
  <si>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</si>
  <si>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</si>
  <si>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</si>
  <si>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</si>
  <si>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</si>
  <si>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</si>
  <si>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</si>
  <si>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</si>
  <si>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</si>
  <si>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</si>
  <si>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</si>
  <si>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</si>
  <si>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</si>
  <si>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</si>
  <si>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</si>
  <si>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</si>
  <si>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</si>
  <si>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</si>
  <si>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</si>
  <si>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</si>
  <si>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</si>
  <si>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</si>
  <si>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</si>
  <si>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</si>
  <si>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</si>
  <si>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</si>
  <si>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</si>
  <si>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</si>
  <si>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</si>
  <si>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</si>
  <si>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</si>
  <si>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</si>
  <si>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</si>
  <si>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</si>
  <si>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</si>
  <si>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</si>
  <si>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</si>
  <si>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</si>
  <si>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</si>
  <si>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</si>
  <si>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</si>
  <si>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</si>
  <si>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</si>
  <si>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</si>
  <si>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</si>
  <si>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</si>
  <si>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</si>
  <si>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</si>
  <si>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</si>
  <si>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</si>
  <si>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</si>
  <si>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</si>
  <si>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</si>
  <si>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</si>
  <si>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</si>
  <si>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</si>
  <si>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</si>
  <si>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</si>
  <si>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</si>
  <si>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</si>
  <si>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</si>
  <si>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</si>
  <si>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</si>
  <si>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</si>
  <si>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</si>
  <si>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</si>
  <si>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</si>
  <si>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</si>
  <si>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</si>
  <si>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</si>
  <si>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</si>
  <si>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</si>
  <si>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</si>
  <si>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</si>
  <si>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</si>
  <si>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</si>
  <si>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</si>
  <si>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</si>
  <si>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</si>
  <si>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</si>
  <si>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</si>
  <si>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</si>
  <si>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</si>
  <si>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</si>
  <si>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</si>
  <si>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</si>
  <si>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</si>
  <si>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</si>
  <si>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</si>
  <si>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</si>
  <si>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</si>
  <si>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</si>
  <si>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</si>
  <si>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</si>
  <si>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</si>
  <si>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</si>
  <si>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</si>
  <si>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</si>
  <si>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</si>
  <si>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</si>
  <si>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</si>
  <si>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</si>
  <si>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</si>
  <si>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</si>
  <si>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</si>
  <si>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</si>
  <si>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</si>
  <si>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</si>
  <si>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</si>
  <si>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</si>
  <si>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</si>
  <si>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</si>
  <si>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</si>
  <si>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</si>
  <si>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</si>
  <si>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</si>
  <si>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</si>
  <si>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</si>
  <si>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</si>
  <si>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</si>
  <si>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</si>
  <si>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</si>
  <si>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</si>
  <si>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</si>
  <si>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</si>
  <si>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</si>
  <si>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</si>
  <si>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</si>
  <si>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</si>
  <si>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</si>
  <si>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</si>
  <si>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</si>
  <si>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</si>
  <si>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</si>
  <si>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</si>
  <si>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</si>
  <si>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</si>
  <si>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</si>
  <si>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</si>
  <si>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</si>
  <si>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</si>
  <si>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</si>
  <si>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</si>
  <si>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</si>
  <si>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</si>
  <si>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</si>
  <si>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</si>
  <si>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</si>
  <si>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</si>
  <si>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</si>
  <si>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</si>
  <si>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</si>
  <si>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</si>
  <si>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</si>
  <si>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</si>
  <si>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</si>
  <si>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</si>
  <si>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</si>
  <si>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</si>
  <si>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</si>
  <si>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</si>
  <si>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</si>
  <si>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</si>
  <si>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</si>
  <si>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</si>
  <si>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</si>
  <si>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</si>
  <si>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</si>
  <si>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</si>
  <si>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</si>
  <si>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</si>
  <si>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</si>
  <si>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</si>
  <si>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</si>
  <si>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</si>
  <si>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</si>
  <si>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</si>
  <si>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</si>
  <si>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</si>
  <si>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</si>
  <si>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</si>
  <si>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</si>
  <si>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</si>
  <si>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</si>
  <si>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</si>
  <si>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</si>
  <si>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</si>
  <si>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</si>
  <si>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</si>
  <si>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</si>
  <si>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</si>
  <si>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</si>
  <si>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</si>
  <si>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</si>
  <si>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</si>
  <si>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</si>
  <si>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</si>
  <si>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</si>
  <si>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</si>
  <si>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</si>
  <si>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</si>
  <si>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</si>
  <si>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</si>
  <si>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</si>
  <si>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</si>
  <si>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</si>
  <si>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</si>
  <si>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</si>
  <si>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</si>
  <si>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</si>
  <si>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</si>
  <si>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</si>
  <si>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</si>
  <si>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</si>
  <si>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</si>
  <si>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</si>
  <si>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</si>
  <si>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</si>
  <si>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</si>
  <si>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</si>
  <si>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</si>
  <si>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</si>
  <si>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</si>
  <si>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</si>
  <si>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</si>
  <si>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</si>
  <si>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</si>
  <si>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</si>
  <si>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</si>
  <si>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</si>
  <si>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</si>
  <si>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</si>
  <si>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</si>
  <si>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</si>
  <si>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</si>
  <si>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</si>
  <si>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</si>
  <si>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</si>
  <si>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</si>
  <si>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</si>
  <si>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</si>
  <si>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</si>
  <si>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</si>
  <si>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</si>
  <si>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</si>
  <si>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</si>
  <si>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</si>
  <si>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</si>
  <si>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</si>
  <si>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</si>
  <si>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</si>
  <si>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</si>
  <si>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</si>
  <si>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</si>
  <si>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</si>
  <si>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</si>
  <si>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</si>
  <si>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</si>
  <si>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</si>
  <si>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</si>
  <si>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</si>
  <si>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</si>
  <si>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</si>
  <si>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</si>
  <si>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</si>
  <si>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</si>
  <si>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</si>
  <si>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</si>
  <si>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</si>
  <si>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</si>
  <si>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</si>
  <si>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</si>
  <si>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</si>
  <si>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</si>
  <si>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</si>
  <si>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</si>
  <si>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</si>
  <si>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</si>
  <si>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</si>
  <si>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</si>
  <si>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</si>
  <si>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</si>
  <si>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</si>
  <si>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</si>
  <si>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</si>
  <si>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</si>
  <si>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</si>
  <si>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</si>
  <si>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</si>
  <si>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</si>
  <si>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</si>
  <si>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</si>
  <si>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</si>
  <si>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</si>
  <si>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</si>
  <si>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</si>
  <si>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</si>
  <si>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</si>
  <si>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</si>
  <si>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</si>
  <si>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</si>
  <si>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</si>
  <si>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</si>
  <si>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</si>
  <si>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</si>
  <si>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</si>
  <si>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</si>
  <si>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</si>
  <si>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</si>
  <si>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</si>
  <si>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</si>
  <si>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</si>
  <si>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</si>
  <si>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</si>
  <si>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</si>
  <si>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</si>
  <si>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</si>
  <si>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</si>
  <si>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</si>
  <si>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</si>
  <si>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</si>
  <si>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</si>
  <si>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</si>
  <si>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</si>
  <si>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</si>
  <si>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</si>
  <si>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</si>
  <si>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</si>
  <si>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</si>
  <si>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</si>
  <si>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</si>
  <si>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</si>
  <si>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</si>
  <si>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</si>
  <si>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</si>
  <si>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</si>
  <si>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</si>
  <si>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</si>
  <si>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</si>
  <si>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</si>
  <si>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</si>
  <si>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</si>
  <si>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</si>
  <si>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</si>
  <si>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</si>
  <si>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</si>
  <si>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</si>
  <si>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</si>
  <si>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</si>
  <si>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</si>
  <si>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</si>
  <si>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</si>
  <si>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</si>
  <si>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</si>
  <si>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</si>
  <si>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</si>
  <si>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</si>
  <si>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</si>
  <si>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</si>
  <si>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</si>
  <si>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</si>
  <si>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</si>
  <si>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</si>
  <si>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</si>
  <si>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</si>
  <si>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</si>
  <si>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</si>
  <si>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</si>
  <si>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</si>
  <si>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</si>
  <si>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</si>
  <si>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</si>
  <si>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</si>
  <si>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</si>
  <si>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</si>
  <si>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</si>
  <si>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</si>
  <si>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</si>
  <si>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</si>
  <si>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</si>
  <si>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</si>
  <si>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</si>
  <si>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</si>
  <si>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</si>
  <si>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</si>
  <si>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</si>
  <si>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</si>
  <si>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</si>
  <si>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</si>
  <si>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</si>
  <si>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</si>
  <si>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</si>
  <si>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</si>
  <si>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</si>
  <si>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</si>
  <si>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</si>
  <si>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</si>
  <si>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</si>
  <si>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</si>
  <si>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</si>
  <si>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</si>
  <si>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</si>
  <si>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</si>
  <si>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</si>
  <si>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</si>
  <si>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</si>
  <si>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</si>
  <si>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</si>
  <si>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</si>
  <si>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</si>
  <si>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</si>
  <si>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</si>
  <si>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</si>
  <si>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</si>
  <si>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</si>
  <si>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</si>
  <si>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</si>
  <si>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</si>
  <si>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</si>
  <si>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</si>
  <si>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</si>
  <si>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</si>
  <si>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</si>
  <si>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</si>
  <si>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</si>
  <si>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</si>
  <si>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</si>
  <si>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</si>
  <si>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</si>
  <si>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</si>
  <si>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</si>
  <si>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</si>
  <si>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</si>
  <si>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</si>
  <si>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</si>
  <si>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</si>
  <si>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</si>
  <si>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</si>
  <si>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</si>
  <si>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</si>
  <si>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</si>
  <si>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</si>
  <si>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</si>
  <si>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</si>
  <si>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</si>
  <si>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</si>
  <si>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</si>
  <si>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</si>
  <si>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</si>
  <si>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</si>
  <si>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</si>
  <si>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</si>
  <si>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</si>
  <si>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</si>
  <si>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</si>
  <si>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</si>
  <si>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</si>
  <si>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</si>
  <si>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</si>
  <si>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</si>
  <si>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</si>
  <si>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</si>
  <si>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</si>
  <si>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</si>
  <si>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</si>
  <si>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</si>
  <si>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</si>
  <si>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</si>
  <si>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</si>
  <si>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</si>
  <si>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</si>
  <si>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</si>
  <si>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</si>
  <si>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</si>
  <si>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</si>
  <si>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</si>
  <si>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</si>
  <si>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</si>
  <si>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</si>
  <si>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</si>
  <si>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</si>
  <si>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</si>
  <si>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</si>
  <si>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</si>
  <si>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</si>
  <si>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</si>
  <si>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</si>
  <si>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</si>
  <si>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</si>
  <si>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</si>
  <si>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</si>
  <si>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</si>
  <si>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</si>
  <si>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</si>
  <si>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</si>
  <si>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</si>
  <si>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</si>
  <si>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</si>
  <si>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</si>
  <si>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</si>
  <si>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</si>
  <si>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</si>
  <si>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</si>
  <si>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</si>
  <si>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</si>
  <si>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</si>
  <si>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</si>
  <si>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</si>
  <si>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</si>
  <si>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</si>
  <si>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</si>
  <si>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</si>
  <si>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</si>
  <si>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</si>
  <si>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</si>
  <si>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</si>
  <si>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</si>
  <si>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</si>
  <si>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</si>
  <si>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</si>
  <si>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</si>
  <si>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</si>
  <si>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</si>
  <si>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</si>
  <si>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</si>
  <si>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</si>
  <si>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</si>
  <si>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</si>
  <si>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</si>
  <si>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</si>
  <si>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</si>
  <si>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</si>
  <si>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</si>
  <si>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</si>
  <si>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</si>
  <si>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</si>
  <si>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</si>
  <si>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</si>
  <si>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</si>
  <si>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</si>
  <si>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</si>
  <si>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</si>
  <si>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</si>
  <si>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</si>
  <si>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</si>
  <si>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</si>
  <si>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</si>
  <si>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</si>
  <si>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</si>
  <si>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</si>
  <si>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</si>
  <si>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</si>
  <si>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</si>
  <si>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</si>
  <si>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</si>
  <si>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</si>
  <si>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</si>
  <si>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</si>
  <si>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</si>
  <si>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</si>
  <si>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</si>
  <si>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</si>
  <si>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</si>
  <si>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</si>
  <si>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</si>
  <si>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</si>
  <si>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</si>
  <si>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</si>
  <si>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</si>
  <si>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</si>
  <si>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</si>
  <si>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</si>
  <si>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</si>
  <si>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</si>
  <si>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</si>
  <si>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</si>
  <si>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</si>
  <si>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</si>
  <si>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</si>
  <si>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</si>
  <si>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</si>
  <si>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</si>
  <si>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</si>
  <si>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</si>
  <si>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</si>
  <si>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</si>
  <si>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</si>
  <si>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</si>
  <si>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</si>
  <si>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</si>
  <si>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</si>
  <si>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</si>
  <si>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</si>
  <si>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</si>
  <si>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</si>
  <si>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</si>
  <si>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</si>
  <si>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</si>
  <si>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</si>
  <si>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</si>
  <si>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</si>
  <si>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</si>
  <si>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</si>
  <si>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</si>
  <si>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</si>
  <si>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</si>
  <si>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</si>
  <si>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</si>
  <si>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</si>
  <si>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</si>
  <si>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</si>
  <si>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</si>
  <si>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</si>
  <si>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</si>
  <si>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</si>
  <si>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</si>
  <si>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</si>
  <si>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</si>
  <si>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</si>
  <si>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</si>
  <si>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</si>
  <si>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</si>
  <si>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</si>
  <si>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</si>
  <si>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</si>
  <si>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</si>
  <si>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</si>
  <si>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</si>
  <si>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</si>
  <si>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</si>
  <si>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</si>
  <si>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</si>
  <si>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</si>
  <si>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</si>
  <si>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</si>
  <si>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</si>
  <si>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</si>
  <si>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</si>
  <si>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</si>
  <si>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</si>
  <si>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</si>
  <si>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</si>
  <si>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</si>
  <si>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</si>
  <si>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</si>
  <si>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</si>
  <si>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</si>
  <si>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</si>
  <si>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</si>
  <si>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</si>
  <si>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</si>
  <si>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</si>
  <si>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</si>
  <si>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</si>
  <si>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</si>
  <si>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</si>
  <si>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</si>
  <si>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</si>
  <si>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</si>
  <si>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</si>
  <si>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</si>
  <si>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</si>
  <si>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</si>
  <si>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</si>
  <si>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</si>
  <si>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</si>
  <si>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</si>
  <si>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</si>
  <si>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</si>
  <si>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</si>
  <si>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</si>
  <si>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</si>
  <si>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</si>
  <si>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</si>
  <si>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</si>
  <si>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</si>
  <si>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</si>
  <si>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</si>
  <si>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</si>
  <si>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</si>
  <si>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</si>
  <si>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</si>
  <si>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</si>
  <si>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</si>
  <si>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</si>
  <si>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</si>
  <si>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</si>
  <si>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</si>
  <si>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</si>
  <si>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</si>
  <si>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</si>
  <si>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</si>
  <si>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</si>
  <si>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</si>
  <si>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</si>
  <si>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</si>
  <si>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</si>
  <si>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</si>
  <si>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</si>
  <si>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</si>
  <si>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</si>
  <si>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</si>
  <si>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</si>
  <si>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</si>
  <si>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</si>
  <si>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</si>
  <si>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</si>
  <si>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</si>
  <si>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</si>
  <si>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</si>
  <si>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</si>
  <si>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</si>
  <si>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</si>
  <si>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</si>
  <si>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</si>
  <si>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</si>
  <si>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</si>
  <si>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</si>
  <si>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</si>
  <si>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</si>
  <si>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</si>
  <si>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</si>
  <si>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</si>
  <si>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</si>
  <si>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</si>
  <si>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</si>
  <si>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</si>
  <si>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</si>
  <si>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</si>
  <si>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</si>
  <si>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</si>
  <si>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</si>
  <si>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</si>
  <si>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</si>
  <si>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</si>
  <si>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</si>
  <si>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</si>
  <si>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</si>
  <si>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</si>
  <si>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</si>
  <si>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</si>
  <si>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</si>
  <si>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</si>
  <si>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</si>
  <si>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</si>
  <si>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</si>
  <si>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</si>
  <si>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</si>
  <si>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</si>
  <si>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</si>
  <si>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</si>
  <si>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</si>
  <si>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</si>
  <si>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</si>
  <si>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</si>
  <si>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</si>
  <si>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</si>
  <si>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</si>
  <si>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</si>
  <si>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</si>
  <si>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</si>
  <si>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</si>
  <si>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</si>
  <si>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</si>
  <si>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</si>
  <si>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</si>
  <si>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</si>
  <si>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</si>
  <si>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</si>
  <si>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</si>
  <si>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</si>
  <si>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</si>
  <si>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</si>
  <si>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</si>
  <si>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</si>
  <si>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</si>
  <si>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</si>
  <si>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</si>
  <si>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</si>
  <si>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</si>
  <si>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</si>
  <si>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</si>
  <si>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</si>
  <si>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</si>
  <si>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</si>
  <si>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</si>
  <si>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</si>
  <si>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</si>
  <si>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</si>
  <si>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</si>
  <si>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</si>
  <si>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</si>
  <si>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</si>
  <si>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</si>
  <si>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</si>
  <si>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</si>
  <si>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</si>
  <si>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</si>
  <si>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</si>
  <si>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</si>
  <si>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</si>
  <si>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</si>
  <si>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</si>
  <si>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</si>
  <si>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</si>
  <si>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</si>
  <si>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</si>
  <si>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</si>
  <si>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</si>
  <si>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</si>
  <si>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</si>
  <si>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</si>
  <si>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</si>
  <si>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</si>
  <si>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</si>
  <si>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</si>
  <si>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</si>
  <si>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</si>
  <si>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</si>
  <si>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</si>
  <si>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</si>
  <si>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</si>
  <si>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</si>
  <si>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</si>
  <si>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</si>
  <si>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</si>
  <si>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</si>
  <si>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</si>
  <si>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</si>
  <si>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</si>
  <si>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</si>
  <si>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</si>
  <si>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</si>
  <si>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</si>
  <si>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</si>
  <si>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</si>
  <si>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</si>
  <si>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</si>
  <si>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</si>
  <si>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</si>
  <si>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</si>
  <si>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</si>
  <si>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</si>
  <si>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</si>
  <si>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</si>
  <si>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</si>
  <si>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</si>
  <si>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</si>
  <si>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</si>
  <si>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</si>
  <si>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</si>
  <si>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</si>
  <si>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</si>
  <si>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</si>
  <si>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</si>
  <si>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</si>
  <si>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</si>
  <si>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</si>
  <si>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</si>
  <si>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</si>
  <si>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</si>
  <si>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</si>
  <si>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</si>
  <si>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</si>
  <si>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</si>
  <si>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</si>
  <si>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</si>
  <si>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</si>
  <si>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</si>
  <si>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</si>
  <si>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</si>
  <si>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</si>
  <si>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</si>
  <si>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</si>
  <si>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</si>
  <si>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</si>
  <si>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</si>
  <si>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</si>
  <si>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</si>
  <si>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</si>
  <si>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</si>
  <si>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</si>
  <si>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</si>
  <si>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</si>
  <si>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</si>
  <si>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</si>
  <si>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</si>
  <si>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</si>
  <si>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</si>
  <si>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</si>
  <si>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</si>
  <si>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</si>
  <si>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</si>
  <si>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</si>
  <si>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</si>
  <si>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</si>
  <si>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</si>
  <si>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</si>
  <si>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</si>
  <si>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</si>
  <si>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</si>
  <si>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</si>
  <si>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</si>
  <si>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</si>
  <si>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</si>
  <si>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</si>
  <si>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</si>
  <si>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</si>
  <si>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</si>
  <si>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</si>
  <si>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</si>
  <si>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</si>
  <si>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</si>
  <si>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</si>
  <si>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</si>
  <si>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</si>
  <si>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</si>
  <si>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</si>
  <si>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</si>
  <si>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</si>
  <si>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</si>
  <si>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</si>
  <si>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</si>
  <si>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</si>
  <si>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</si>
  <si>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</si>
  <si>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</si>
  <si>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</si>
  <si>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</si>
  <si>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</si>
  <si>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</si>
  <si>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</si>
  <si>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</si>
  <si>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</si>
  <si>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</si>
  <si>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</si>
  <si>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</si>
  <si>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</si>
  <si>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</si>
  <si>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</si>
  <si>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</si>
  <si>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</si>
  <si>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</si>
  <si>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</si>
  <si>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</si>
  <si>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</si>
  <si>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</si>
  <si>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</si>
  <si>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</si>
  <si>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</si>
  <si>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</si>
  <si>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</si>
  <si>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</si>
  <si>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</si>
  <si>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</si>
  <si>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</si>
  <si>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</si>
  <si>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</si>
  <si>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</si>
  <si>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</si>
  <si>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</si>
  <si>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</si>
  <si>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</si>
  <si>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</si>
  <si>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</si>
  <si>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</si>
  <si>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</si>
  <si>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</si>
  <si>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</si>
  <si>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</si>
  <si>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</si>
  <si>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</si>
  <si>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</si>
  <si>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</si>
  <si>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</si>
  <si>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</si>
  <si>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</si>
  <si>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</si>
  <si>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</si>
  <si>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</si>
  <si>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</si>
  <si>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</si>
  <si>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</si>
  <si>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</si>
  <si>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</si>
  <si>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</si>
  <si>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</si>
  <si>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</si>
  <si>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</si>
  <si>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</si>
  <si>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</si>
  <si>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</si>
  <si>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</si>
  <si>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</si>
  <si>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</si>
  <si>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</si>
  <si>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</si>
  <si>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</si>
  <si>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</si>
  <si>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</si>
  <si>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</si>
  <si>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</si>
  <si>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</si>
  <si>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</si>
  <si>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</si>
  <si>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</si>
  <si>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</si>
  <si>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</si>
  <si>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</si>
  <si>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</si>
  <si>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</si>
  <si>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</si>
  <si>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</si>
  <si>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</si>
  <si>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</si>
  <si>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</si>
  <si>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</si>
  <si>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</si>
  <si>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</si>
  <si>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</si>
  <si>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</si>
  <si>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</si>
  <si>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</si>
  <si>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</si>
  <si>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</si>
  <si>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</si>
  <si>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</si>
  <si>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</si>
  <si>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</si>
  <si>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</si>
  <si>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</si>
  <si>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</si>
  <si>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</si>
  <si>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</si>
  <si>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</si>
  <si>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</si>
  <si>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</si>
  <si>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</si>
  <si>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</si>
  <si>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</si>
  <si>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</si>
  <si>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</si>
  <si>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</si>
  <si>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</si>
  <si>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</si>
  <si>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</si>
  <si>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</si>
  <si>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</si>
  <si>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</si>
  <si>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</si>
  <si>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</si>
  <si>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</si>
  <si>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</si>
  <si>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</si>
  <si>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</si>
  <si>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</si>
  <si>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</si>
  <si>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</si>
  <si>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</si>
  <si>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</si>
  <si>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</si>
  <si>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</si>
  <si>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</si>
  <si>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</si>
  <si>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</si>
  <si>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</si>
  <si>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</si>
  <si>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</si>
  <si>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</si>
  <si>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</si>
  <si>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</si>
  <si>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</si>
  <si>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</si>
  <si>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</si>
  <si>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</si>
  <si>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</si>
  <si>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</si>
  <si>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</si>
  <si>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</si>
  <si>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</si>
  <si>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</si>
  <si>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</si>
  <si>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</si>
  <si>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</si>
  <si>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</si>
  <si>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</si>
  <si>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</si>
  <si>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</si>
  <si>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</si>
  <si>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</si>
  <si>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</si>
  <si>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</si>
  <si>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</si>
  <si>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</si>
  <si>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</si>
  <si>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</si>
  <si>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</si>
  <si>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</si>
  <si>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</si>
  <si>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</si>
  <si>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</si>
  <si>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</si>
  <si>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</si>
  <si>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</si>
  <si>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</si>
  <si>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</si>
  <si>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</si>
  <si>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</si>
  <si>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</si>
  <si>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</si>
  <si>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</si>
  <si>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</si>
  <si>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</si>
  <si>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</si>
  <si>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</si>
  <si>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</si>
  <si>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</si>
  <si>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</si>
  <si>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</si>
  <si>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</si>
  <si>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</si>
  <si>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</si>
  <si>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</si>
  <si>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</si>
  <si>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</si>
  <si>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</si>
  <si>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</si>
  <si>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</si>
  <si>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</si>
  <si>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</si>
  <si>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</si>
  <si>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</si>
  <si>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</si>
  <si>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</si>
  <si>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</si>
  <si>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</si>
  <si>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</si>
  <si>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</si>
  <si>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</si>
  <si>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</si>
  <si>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</si>
  <si>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</si>
  <si>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</si>
  <si>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</si>
  <si>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</si>
  <si>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</si>
  <si>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</si>
  <si>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</si>
  <si>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</si>
  <si>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</si>
  <si>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</si>
  <si>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</si>
  <si>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</si>
  <si>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</si>
  <si>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</si>
  <si>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</si>
  <si>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</si>
  <si>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</si>
  <si>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</si>
  <si>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</si>
  <si>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</si>
  <si>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</si>
  <si>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</si>
  <si>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</si>
  <si>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</si>
  <si>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</si>
  <si>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</si>
  <si>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</si>
  <si>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</si>
  <si>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</si>
  <si>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</si>
  <si>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</si>
  <si>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</si>
  <si>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</si>
  <si>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</si>
  <si>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</si>
  <si>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</si>
  <si>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</si>
  <si>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</si>
  <si>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</si>
  <si>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</si>
  <si>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</si>
  <si>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</si>
  <si>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</si>
  <si>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</si>
  <si>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</si>
  <si>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</si>
  <si>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</si>
  <si>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</si>
  <si>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</si>
  <si>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</si>
  <si>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</si>
  <si>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</si>
  <si>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</si>
  <si>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</si>
  <si>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</si>
  <si>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</si>
  <si>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</si>
  <si>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</si>
  <si>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</si>
  <si>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</si>
  <si>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</si>
  <si>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</si>
  <si>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</si>
  <si>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</si>
  <si>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</si>
  <si>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</si>
  <si>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</si>
  <si>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</si>
  <si>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</si>
  <si>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</si>
  <si>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</si>
  <si>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</si>
  <si>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</si>
  <si>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</si>
  <si>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</si>
  <si>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</si>
  <si>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</si>
  <si>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</si>
  <si>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</si>
  <si>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</si>
  <si>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</si>
  <si>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</si>
  <si>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</si>
  <si>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</si>
  <si>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</si>
  <si>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</si>
  <si>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</si>
  <si>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</si>
  <si>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</si>
  <si>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</si>
  <si>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</si>
  <si>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</si>
  <si>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</si>
  <si>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</si>
  <si>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</si>
  <si>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</si>
  <si>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</si>
  <si>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</si>
  <si>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</si>
  <si>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</si>
  <si>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</si>
  <si>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</si>
  <si>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</si>
  <si>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</si>
  <si>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</si>
  <si>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</si>
  <si>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</si>
  <si>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</si>
  <si>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</si>
  <si>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</si>
  <si>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</si>
  <si>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</si>
  <si>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</si>
  <si>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</si>
  <si>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</si>
  <si>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</si>
  <si>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</si>
  <si>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</si>
  <si>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</si>
  <si>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</si>
  <si>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</si>
  <si>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</si>
  <si>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</si>
  <si>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</si>
  <si>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</si>
  <si>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</si>
  <si>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</si>
  <si>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</si>
  <si>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</si>
  <si>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</si>
  <si>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</si>
  <si>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</si>
  <si>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</si>
  <si>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</si>
  <si>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</si>
  <si>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</si>
  <si>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</si>
  <si>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</si>
  <si>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</si>
  <si>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</si>
  <si>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</si>
  <si>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</si>
  <si>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</si>
  <si>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</si>
  <si>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</si>
  <si>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</si>
  <si>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</si>
  <si>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</si>
  <si>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</si>
  <si>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</si>
  <si>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</si>
  <si>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</si>
  <si>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</si>
  <si>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</si>
  <si>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</si>
  <si>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</si>
  <si>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</si>
  <si>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</si>
  <si>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</si>
  <si>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</si>
  <si>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</si>
  <si>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</si>
  <si>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</si>
  <si>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</si>
  <si>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</si>
  <si>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</si>
  <si>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</si>
  <si>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</si>
  <si>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</si>
  <si>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</si>
  <si>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</si>
  <si>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</si>
  <si>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</si>
  <si>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</si>
  <si>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</si>
  <si>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</si>
  <si>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</si>
  <si>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</si>
  <si>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</si>
  <si>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</si>
  <si>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</si>
  <si>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</si>
  <si>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</si>
  <si>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</si>
  <si>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</si>
  <si>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</si>
  <si>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</si>
  <si>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</si>
  <si>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</si>
  <si>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</si>
  <si>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</si>
  <si>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</si>
  <si>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</si>
  <si>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</si>
  <si>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</si>
  <si>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</si>
  <si>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</si>
  <si>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</si>
  <si>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</si>
  <si>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</si>
  <si>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</si>
  <si>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</si>
  <si>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</si>
  <si>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</si>
  <si>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</si>
  <si>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</si>
  <si>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</si>
  <si>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</si>
  <si>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</si>
  <si>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</si>
  <si>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</si>
  <si>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</si>
  <si>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</si>
  <si>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</si>
  <si>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</si>
  <si>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</si>
  <si>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</si>
  <si>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</si>
  <si>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</si>
  <si>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</si>
  <si>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</si>
  <si>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</si>
  <si>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</si>
  <si>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</si>
  <si>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</si>
  <si>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</si>
  <si>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</si>
  <si>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</si>
  <si>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</si>
  <si>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</si>
  <si>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</si>
  <si>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</si>
  <si>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</si>
  <si>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</si>
  <si>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</si>
  <si>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</si>
  <si>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</si>
  <si>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</si>
  <si>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</si>
  <si>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</si>
  <si>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</si>
  <si>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</si>
  <si>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</si>
  <si>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</si>
  <si>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</si>
  <si>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</si>
  <si>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</si>
  <si>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</si>
  <si>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</si>
  <si>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</si>
  <si>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</si>
  <si>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</si>
  <si>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</si>
  <si>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</si>
  <si>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</si>
  <si>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</si>
  <si>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</si>
  <si>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</si>
  <si>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</si>
  <si>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</si>
  <si>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</si>
  <si>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</si>
  <si>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</si>
  <si>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</si>
  <si>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</si>
  <si>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</si>
  <si>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</si>
  <si>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</si>
  <si>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</si>
  <si>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</si>
  <si>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</si>
  <si>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</si>
  <si>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</si>
  <si>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</si>
  <si>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</si>
  <si>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</si>
  <si>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</si>
  <si>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</si>
  <si>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</si>
  <si>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</si>
  <si>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</si>
  <si>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</si>
  <si>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</si>
  <si>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</si>
  <si>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</si>
  <si>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</si>
  <si>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</si>
  <si>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</si>
  <si>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</si>
  <si>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</si>
  <si>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</si>
  <si>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</si>
  <si>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</si>
  <si>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</si>
  <si>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</si>
  <si>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</si>
  <si>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</si>
  <si>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</si>
  <si>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</si>
  <si>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</si>
  <si>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</si>
  <si>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</si>
  <si>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</si>
  <si>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</si>
  <si>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</si>
  <si>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</si>
  <si>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</si>
  <si>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</si>
  <si>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</si>
  <si>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</si>
  <si>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</si>
  <si>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</si>
  <si>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</si>
  <si>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</si>
  <si>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</si>
  <si>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</si>
  <si>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</si>
  <si>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</si>
  <si>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</si>
  <si>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</si>
  <si>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</si>
  <si>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</si>
  <si>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</si>
  <si>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</si>
  <si>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</si>
  <si>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</si>
  <si>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</si>
  <si>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</si>
  <si>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</si>
  <si>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</si>
  <si>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</si>
  <si>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</si>
  <si>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</si>
  <si>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</si>
  <si>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</si>
  <si>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</si>
  <si>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</si>
  <si>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</si>
  <si>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</si>
  <si>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</si>
  <si>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</si>
  <si>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</si>
  <si>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</si>
  <si>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</si>
  <si>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</si>
  <si>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</si>
  <si>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</si>
  <si>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</si>
  <si>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</si>
  <si>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</si>
  <si>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</si>
  <si>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</si>
  <si>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</si>
  <si>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</si>
  <si>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</si>
  <si>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</si>
  <si>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</si>
  <si>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</si>
  <si>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</si>
  <si>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</si>
  <si>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</si>
  <si>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</si>
  <si>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</si>
  <si>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</si>
  <si>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</si>
  <si>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</si>
  <si>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</si>
  <si>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</si>
  <si>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</si>
  <si>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</si>
  <si>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</si>
  <si>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</si>
  <si>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</si>
  <si>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</si>
  <si>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</si>
  <si>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</si>
  <si>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</si>
  <si>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</si>
  <si>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</si>
  <si>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</si>
  <si>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</si>
  <si>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</si>
  <si>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</si>
  <si>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</si>
  <si>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</si>
  <si>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</si>
  <si>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</si>
  <si>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</si>
  <si>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</si>
  <si>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</si>
  <si>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</si>
  <si>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</si>
  <si>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</si>
  <si>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</si>
  <si>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</si>
  <si>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</si>
  <si>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</si>
  <si>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</si>
  <si>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</si>
  <si>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</si>
  <si>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</si>
  <si>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</si>
  <si>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</si>
  <si>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</si>
  <si>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</si>
  <si>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</si>
  <si>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</si>
  <si>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</si>
  <si>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</si>
  <si>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</si>
  <si>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</si>
  <si>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</si>
  <si>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</si>
  <si>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</si>
  <si>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</si>
  <si>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</si>
  <si>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</si>
  <si>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</si>
  <si>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</si>
  <si>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</si>
  <si>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</si>
  <si>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</si>
  <si>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</si>
  <si>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</si>
  <si>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</si>
  <si>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</si>
  <si>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</si>
  <si>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</si>
  <si>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</si>
  <si>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</si>
  <si>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</si>
  <si>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</si>
  <si>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</si>
  <si>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</si>
  <si>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</si>
  <si>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</si>
  <si>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</si>
  <si>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</si>
  <si>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</si>
  <si>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</si>
  <si>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</si>
  <si>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</si>
  <si>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</si>
  <si>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</si>
  <si>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</si>
  <si>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</si>
  <si>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</si>
  <si>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</si>
  <si>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</si>
  <si>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</si>
  <si>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</si>
  <si>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</si>
  <si>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</si>
  <si>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</si>
  <si>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</si>
  <si>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</si>
  <si>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</si>
  <si>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</si>
  <si>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</si>
  <si>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</si>
  <si>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</si>
  <si>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</si>
  <si>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</si>
  <si>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</si>
  <si>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</si>
  <si>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</si>
  <si>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</si>
  <si>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</si>
  <si>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</si>
  <si>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</si>
  <si>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</si>
  <si>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</si>
  <si>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</si>
  <si>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</si>
  <si>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</si>
  <si>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</si>
  <si>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</si>
  <si>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</si>
  <si>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</si>
  <si>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</si>
  <si>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</si>
  <si>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</si>
  <si>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</si>
  <si>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</si>
  <si>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</si>
  <si>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</si>
  <si>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</si>
  <si>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</si>
  <si>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</si>
  <si>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</si>
  <si>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</si>
  <si>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</si>
  <si>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</si>
  <si>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</si>
  <si>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</si>
  <si>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</si>
  <si>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</si>
  <si>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</si>
  <si>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</si>
  <si>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</si>
  <si>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</si>
  <si>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</si>
  <si>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</si>
  <si>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</si>
  <si>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</si>
  <si>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</si>
  <si>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</si>
  <si>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</si>
  <si>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</si>
  <si>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</si>
  <si>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</si>
  <si>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</si>
  <si>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</si>
  <si>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</si>
  <si>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</si>
  <si>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</si>
  <si>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</si>
  <si>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</si>
  <si>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</si>
  <si>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</si>
  <si>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</si>
  <si>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</si>
  <si>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</si>
  <si>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</si>
  <si>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</si>
  <si>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</si>
  <si>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</si>
  <si>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</si>
  <si>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</si>
  <si>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</si>
  <si>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</si>
  <si>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</si>
  <si>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</si>
  <si>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</si>
  <si>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</si>
  <si>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</si>
  <si>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</si>
  <si>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</si>
  <si>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</si>
  <si>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</si>
  <si>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</si>
  <si>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</si>
  <si>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</si>
  <si>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</si>
  <si>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</si>
  <si>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</si>
  <si>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</si>
  <si>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</si>
  <si>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</si>
  <si>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</si>
  <si>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</si>
  <si>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</si>
  <si>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</si>
  <si>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</si>
  <si>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</si>
  <si>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</si>
  <si>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</si>
  <si>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</si>
  <si>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</si>
  <si>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</si>
  <si>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</si>
  <si>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</si>
  <si>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</si>
  <si>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</si>
  <si>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</si>
  <si>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</si>
  <si>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</si>
  <si>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</si>
  <si>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</si>
  <si>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</si>
  <si>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</si>
  <si>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</si>
  <si>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</si>
  <si>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</si>
  <si>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</si>
  <si>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</si>
  <si>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</si>
  <si>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</si>
  <si>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</si>
  <si>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</si>
  <si>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</si>
  <si>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</si>
  <si>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</si>
  <si>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</si>
  <si>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</si>
  <si>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</si>
  <si>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</si>
  <si>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</si>
  <si>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</si>
  <si>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</si>
  <si>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</si>
  <si>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</si>
  <si>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</si>
  <si>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</si>
  <si>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</si>
  <si>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</si>
  <si>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</si>
  <si>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</si>
  <si>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</si>
  <si>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</si>
  <si>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</si>
  <si>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</si>
  <si>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</si>
  <si>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</si>
  <si>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</si>
  <si>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</si>
  <si>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</si>
  <si>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</si>
  <si>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</si>
  <si>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</si>
  <si>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</si>
  <si>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</si>
  <si>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</si>
  <si>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</si>
  <si>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</si>
  <si>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</si>
  <si>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</si>
  <si>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</si>
  <si>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</si>
  <si>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</si>
  <si>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</si>
  <si>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</si>
  <si>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</si>
  <si>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</si>
  <si>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</si>
  <si>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</si>
  <si>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</si>
  <si>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</si>
  <si>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</si>
  <si>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</si>
  <si>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</si>
  <si>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</si>
  <si>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</si>
  <si>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</si>
  <si>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</si>
  <si>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</si>
  <si>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</si>
  <si>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</si>
  <si>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</si>
  <si>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</si>
  <si>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</si>
  <si>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</si>
  <si>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</si>
  <si>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</si>
  <si>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</si>
  <si>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</si>
  <si>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</si>
  <si>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</si>
  <si>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</si>
  <si>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</si>
  <si>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</si>
  <si>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</si>
  <si>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</si>
  <si>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</si>
  <si>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</si>
  <si>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</si>
  <si>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</si>
  <si>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</si>
  <si>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</si>
  <si>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</si>
  <si>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</si>
  <si>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</si>
  <si>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</si>
  <si>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</si>
  <si>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</si>
  <si>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</si>
  <si>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</si>
  <si>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</si>
  <si>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</si>
  <si>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</si>
  <si>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</si>
  <si>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</si>
  <si>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</si>
  <si>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</si>
  <si>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</si>
  <si>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</si>
  <si>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</si>
  <si>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</si>
  <si>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</si>
  <si>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</si>
  <si>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</si>
  <si>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</si>
  <si>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</si>
  <si>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</si>
  <si>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</si>
  <si>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</si>
  <si>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</si>
  <si>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</si>
  <si>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</si>
  <si>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</si>
  <si>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</si>
  <si>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</si>
  <si>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</si>
  <si>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</si>
  <si>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</si>
  <si>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</si>
  <si>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</si>
  <si>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</si>
  <si>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</si>
  <si>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</si>
  <si>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</si>
  <si>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</si>
  <si>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</si>
  <si>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</si>
  <si>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</si>
  <si>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</si>
  <si>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</si>
  <si>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</si>
  <si>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</si>
  <si>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</si>
  <si>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</si>
  <si>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</si>
  <si>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</si>
  <si>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</si>
  <si>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</si>
  <si>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</si>
  <si>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</si>
  <si>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</si>
  <si>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</si>
  <si>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</si>
  <si>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</si>
  <si>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</si>
  <si>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</si>
  <si>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</si>
  <si>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</si>
  <si>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</si>
  <si>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</si>
  <si>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</si>
  <si>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</si>
  <si>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</si>
  <si>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</si>
  <si>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</si>
  <si>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</si>
  <si>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</si>
  <si>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</si>
  <si>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</si>
  <si>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</si>
  <si>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</si>
  <si>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</si>
  <si>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</si>
  <si>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</si>
  <si>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</si>
  <si>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</si>
  <si>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</si>
  <si>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</si>
  <si>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</si>
  <si>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</si>
  <si>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</si>
  <si>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</si>
  <si>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</si>
  <si>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</si>
  <si>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</si>
  <si>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</si>
  <si>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</si>
  <si>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</si>
  <si>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</si>
  <si>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</si>
  <si>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</si>
  <si>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</si>
  <si>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</si>
  <si>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</si>
  <si>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</si>
  <si>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</si>
  <si>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</si>
  <si>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</si>
  <si>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</si>
  <si>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</si>
  <si>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</si>
  <si>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</si>
  <si>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</si>
  <si>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</si>
  <si>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</si>
  <si>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</si>
  <si>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</si>
  <si>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</si>
  <si>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</si>
  <si>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</si>
  <si>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</si>
  <si>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</si>
  <si>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</si>
  <si>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</si>
  <si>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</si>
  <si>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</si>
  <si>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</si>
  <si>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</si>
  <si>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</si>
  <si>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</si>
  <si>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</si>
  <si>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</si>
  <si>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</si>
  <si>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</si>
  <si>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</si>
  <si>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</si>
  <si>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</si>
  <si>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</si>
  <si>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</si>
  <si>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</si>
  <si>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</si>
  <si>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</si>
  <si>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</si>
  <si>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</si>
  <si>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</si>
  <si>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</si>
  <si>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</si>
  <si>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</si>
  <si>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</si>
  <si>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</si>
  <si>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</si>
  <si>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</si>
  <si>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</si>
  <si>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</si>
  <si>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</si>
  <si>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</si>
  <si>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</si>
  <si>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</si>
  <si>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</si>
  <si>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</si>
  <si>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</si>
  <si>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</si>
  <si>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</si>
  <si>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</si>
  <si>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</si>
  <si>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</si>
  <si>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</si>
  <si>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</si>
  <si>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</si>
  <si>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</si>
  <si>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</si>
  <si>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</si>
  <si>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</si>
  <si>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</si>
  <si>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</si>
  <si>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</si>
  <si>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</si>
  <si>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</si>
  <si>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</si>
  <si>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</si>
  <si>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</si>
  <si>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</si>
  <si>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</si>
  <si>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</si>
  <si>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</si>
  <si>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</si>
  <si>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</si>
  <si>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</si>
  <si>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</si>
  <si>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</si>
  <si>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</si>
  <si>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</si>
  <si>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</si>
  <si>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</si>
  <si>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</si>
  <si>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</si>
  <si>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</si>
  <si>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</si>
  <si>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</si>
  <si>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</si>
  <si>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</si>
  <si>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</si>
  <si>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</si>
  <si>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</si>
  <si>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</si>
  <si>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</si>
  <si>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</si>
  <si>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</si>
  <si>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</si>
  <si>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</si>
  <si>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</si>
  <si>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</si>
  <si>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</si>
  <si>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</si>
  <si>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</si>
  <si>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</si>
  <si>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</si>
  <si>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</si>
  <si>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</si>
  <si>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</si>
  <si>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</si>
  <si>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</si>
  <si>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</si>
  <si>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</si>
  <si>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</si>
  <si>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</si>
  <si>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</si>
  <si>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</si>
  <si>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</si>
  <si>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</si>
  <si>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</si>
  <si>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</si>
  <si>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</si>
  <si>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</si>
  <si>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</si>
  <si>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</si>
  <si>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</si>
  <si>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</si>
  <si>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</si>
  <si>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</si>
  <si>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</si>
  <si>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</si>
  <si>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</si>
  <si>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</si>
  <si>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</si>
  <si>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</si>
  <si>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</si>
  <si>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</si>
  <si>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</si>
  <si>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</si>
  <si>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</si>
  <si>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</si>
  <si>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</si>
  <si>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</si>
  <si>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</si>
  <si>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</si>
  <si>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</si>
  <si>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</si>
  <si>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</si>
  <si>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</si>
  <si>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</si>
  <si>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</si>
  <si>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</si>
  <si>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</si>
  <si>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</si>
  <si>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</si>
  <si>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</si>
  <si>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</si>
  <si>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</si>
  <si>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</si>
  <si>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</si>
  <si>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</si>
  <si>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</si>
  <si>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</si>
  <si>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</si>
  <si>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</si>
  <si>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</si>
  <si>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</si>
  <si>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</si>
  <si>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</si>
  <si>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</si>
  <si>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</si>
  <si>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</si>
  <si>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</si>
  <si>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</si>
  <si>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</si>
  <si>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</si>
  <si>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</si>
  <si>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</si>
  <si>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</si>
  <si>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</si>
  <si>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</si>
  <si>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</si>
  <si>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</si>
  <si>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</si>
  <si>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</si>
  <si>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</si>
  <si>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</si>
  <si>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</si>
  <si>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</si>
  <si>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</si>
  <si>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</si>
  <si>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</si>
  <si>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</si>
  <si>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</si>
  <si>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</si>
  <si>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</si>
  <si>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</si>
  <si>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</si>
  <si>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</si>
  <si>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</si>
  <si>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</si>
  <si>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</si>
  <si>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</si>
  <si>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</si>
  <si>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</si>
  <si>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</si>
  <si>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</si>
  <si>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</si>
  <si>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</si>
  <si>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</si>
  <si>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</si>
  <si>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</si>
  <si>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</si>
  <si>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</si>
  <si>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</si>
  <si>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</si>
  <si>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</si>
  <si>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</si>
  <si>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</si>
  <si>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</si>
  <si>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</si>
  <si>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</si>
  <si>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</si>
  <si>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</si>
  <si>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</si>
  <si>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</si>
  <si>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</si>
  <si>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</si>
  <si>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</si>
  <si>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</si>
  <si>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</si>
  <si>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</si>
  <si>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</si>
  <si>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</si>
  <si>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</si>
  <si>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</si>
  <si>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</si>
  <si>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</si>
  <si>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</si>
  <si>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</si>
  <si>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</si>
  <si>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</si>
  <si>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</si>
  <si>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</si>
  <si>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</si>
  <si>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</si>
  <si>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</si>
  <si>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</si>
  <si>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</si>
  <si>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</si>
  <si>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</si>
  <si>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</si>
  <si>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</si>
  <si>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</si>
  <si>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</si>
  <si>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</si>
  <si>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</si>
  <si>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</si>
  <si>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</si>
  <si>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</si>
  <si>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</si>
  <si>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</si>
  <si>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</si>
  <si>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</si>
  <si>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</si>
  <si>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</si>
  <si>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</si>
  <si>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</si>
  <si>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</si>
  <si>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</si>
  <si>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</si>
  <si>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</si>
  <si>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</si>
  <si>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</si>
  <si>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</si>
  <si>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</si>
  <si>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</si>
  <si>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</si>
  <si>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</si>
  <si>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</si>
  <si>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</si>
  <si>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</si>
  <si>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</si>
  <si>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</si>
  <si>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</si>
  <si>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</si>
  <si>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</si>
  <si>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</si>
  <si>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</si>
  <si>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</si>
  <si>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</si>
  <si>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</si>
  <si>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</si>
  <si>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</si>
  <si>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</si>
  <si>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</si>
  <si>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</si>
  <si>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</si>
  <si>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</si>
  <si>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</si>
  <si>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</si>
  <si>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</si>
  <si>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</si>
  <si>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</si>
  <si>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</si>
  <si>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</si>
  <si>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</si>
  <si>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</si>
  <si>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</si>
  <si>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</si>
  <si>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</si>
  <si>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</si>
  <si>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</si>
  <si>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</si>
  <si>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</si>
  <si>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</si>
  <si>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</si>
  <si>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</si>
  <si>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</si>
  <si>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</si>
  <si>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</si>
  <si>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</si>
  <si>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</si>
  <si>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</si>
  <si>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</si>
  <si>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</si>
  <si>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</si>
  <si>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</si>
  <si>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</si>
  <si>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</si>
  <si>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</si>
  <si>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</si>
  <si>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</si>
  <si>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</si>
  <si>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</si>
  <si>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</si>
  <si>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</si>
  <si>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</si>
  <si>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</si>
  <si>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</si>
  <si>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</si>
  <si>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</si>
  <si>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</si>
  <si>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</si>
  <si>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</si>
  <si>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</si>
  <si>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</si>
  <si>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</si>
  <si>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</si>
  <si>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</si>
  <si>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</si>
  <si>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</si>
  <si>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</si>
  <si>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</si>
  <si>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</si>
  <si>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</si>
  <si>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</si>
  <si>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</si>
  <si>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</si>
  <si>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</si>
  <si>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</si>
  <si>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</si>
  <si>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</si>
  <si>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</si>
  <si>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</si>
  <si>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</si>
  <si>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</si>
  <si>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</si>
  <si>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</si>
  <si>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</si>
  <si>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</si>
  <si>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</si>
  <si>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</si>
  <si>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</si>
  <si>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</si>
  <si>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</si>
  <si>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</si>
  <si>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</si>
  <si>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</si>
  <si>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</si>
  <si>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</si>
  <si>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</si>
  <si>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</si>
  <si>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</si>
  <si>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</si>
  <si>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</si>
  <si>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</si>
  <si>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</si>
  <si>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</si>
  <si>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</si>
  <si>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</si>
  <si>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</si>
  <si>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</si>
  <si>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</si>
  <si>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</si>
  <si>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</si>
  <si>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</si>
  <si>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</si>
  <si>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</si>
  <si>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</si>
  <si>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</si>
  <si>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</si>
  <si>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</si>
  <si>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</si>
  <si>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</si>
  <si>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</si>
  <si>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</si>
  <si>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</si>
  <si>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</si>
  <si>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</si>
  <si>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</si>
  <si>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</si>
  <si>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</si>
  <si>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</si>
  <si>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</si>
  <si>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</si>
  <si>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</si>
  <si>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</si>
  <si>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</si>
  <si>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</si>
  <si>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</si>
  <si>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</si>
  <si>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</si>
  <si>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</si>
  <si>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</si>
  <si>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</si>
  <si>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</si>
  <si>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</si>
  <si>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</si>
  <si>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</si>
  <si>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</si>
  <si>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</si>
  <si>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</si>
  <si>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</si>
  <si>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</si>
  <si>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</si>
  <si>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</si>
  <si>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</si>
  <si>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</si>
  <si>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</si>
  <si>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</si>
  <si>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</si>
  <si>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</si>
  <si>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</si>
  <si>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</si>
  <si>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</si>
  <si>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</si>
  <si>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</si>
  <si>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</si>
  <si>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</si>
  <si>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</si>
  <si>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</si>
  <si>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</si>
  <si>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</si>
  <si>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</si>
  <si>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</si>
  <si>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</si>
  <si>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</si>
  <si>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</si>
  <si>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</si>
  <si>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</si>
  <si>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</si>
  <si>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</si>
  <si>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</si>
  <si>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</si>
  <si>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</si>
  <si>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</si>
  <si>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</si>
  <si>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</si>
  <si>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</si>
  <si>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</si>
  <si>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</si>
  <si>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</si>
  <si>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</si>
  <si>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</si>
  <si>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</si>
  <si>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</si>
  <si>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</si>
  <si>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</si>
  <si>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</si>
  <si>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</si>
  <si>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</si>
  <si>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</si>
  <si>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</si>
  <si>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</si>
  <si>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</si>
  <si>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</si>
  <si>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</si>
  <si>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</si>
  <si>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</si>
  <si>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</si>
  <si>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</si>
  <si>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</si>
  <si>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</si>
  <si>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</si>
  <si>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</si>
  <si>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</si>
  <si>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</si>
  <si>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</si>
  <si>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</si>
  <si>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</si>
  <si>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</si>
  <si>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</si>
  <si>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</si>
  <si>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</si>
  <si>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</si>
  <si>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</si>
  <si>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</si>
  <si>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</si>
  <si>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</si>
  <si>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</si>
  <si>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</si>
  <si>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</si>
  <si>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</si>
  <si>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</si>
  <si>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</si>
  <si>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</si>
  <si>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</si>
  <si>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</si>
  <si>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</si>
  <si>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</si>
  <si>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</si>
  <si>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</si>
  <si>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</si>
  <si>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</si>
  <si>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</si>
  <si>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</si>
  <si>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</si>
  <si>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</si>
  <si>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</si>
  <si>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</si>
  <si>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</si>
  <si>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</si>
  <si>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</si>
  <si>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</si>
  <si>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</si>
  <si>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</si>
  <si>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</si>
  <si>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</si>
  <si>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</si>
  <si>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</si>
  <si>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</si>
  <si>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</si>
  <si>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</si>
  <si>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</si>
  <si>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</si>
  <si>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</si>
  <si>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</si>
  <si>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</si>
  <si>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</si>
  <si>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</si>
  <si>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</si>
  <si>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</si>
  <si>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</si>
  <si>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</si>
  <si>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</si>
  <si>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</si>
  <si>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</si>
  <si>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</si>
  <si>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</si>
  <si>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</si>
  <si>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</si>
  <si>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</si>
  <si>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</si>
  <si>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</si>
  <si>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</si>
  <si>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</si>
  <si>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</si>
  <si>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</si>
  <si>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</si>
  <si>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</si>
  <si>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</si>
  <si>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</si>
  <si>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</si>
  <si>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</si>
  <si>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</si>
  <si>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</si>
  <si>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</si>
  <si>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</si>
  <si>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</si>
  <si>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</si>
  <si>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</si>
  <si>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</si>
  <si>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</si>
  <si>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</si>
  <si>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</si>
  <si>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</si>
  <si>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</si>
  <si>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</si>
  <si>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</si>
  <si>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</si>
  <si>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</si>
  <si>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</si>
  <si>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</si>
  <si>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</si>
  <si>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</si>
  <si>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</si>
  <si>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</si>
  <si>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</si>
  <si>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</si>
  <si>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</si>
  <si>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</si>
  <si>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</si>
  <si>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</si>
  <si>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</si>
  <si>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</si>
  <si>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</si>
  <si>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</si>
  <si>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</si>
  <si>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</si>
  <si>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</si>
  <si>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</si>
  <si>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</si>
  <si>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</si>
  <si>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</si>
  <si>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</si>
  <si>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</si>
  <si>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</si>
  <si>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</si>
  <si>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</si>
  <si>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</si>
  <si>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</si>
  <si>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</si>
  <si>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</si>
  <si>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</si>
  <si>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</si>
  <si>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</si>
  <si>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</si>
  <si>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</si>
  <si>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</si>
  <si>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</si>
  <si>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</si>
  <si>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</si>
  <si>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</si>
  <si>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</si>
  <si>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</si>
  <si>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</si>
  <si>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</si>
  <si>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</si>
  <si>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</si>
  <si>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</si>
  <si>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</si>
  <si>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</si>
  <si>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</si>
  <si>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</si>
  <si>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</si>
  <si>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</si>
  <si>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</si>
  <si>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</si>
  <si>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</si>
  <si>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</si>
  <si>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</si>
  <si>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</si>
  <si>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</si>
  <si>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</si>
  <si>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</si>
  <si>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</si>
  <si>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</si>
  <si>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</si>
  <si>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</si>
  <si>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</si>
  <si>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</si>
  <si>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</si>
  <si>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</si>
  <si>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</si>
  <si>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</si>
  <si>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</si>
  <si>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</si>
  <si>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</si>
  <si>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</si>
  <si>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</si>
  <si>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</si>
  <si>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</si>
  <si>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</si>
  <si>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</si>
  <si>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</si>
  <si>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</si>
  <si>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</si>
  <si>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</si>
  <si>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</si>
  <si>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</si>
  <si>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</si>
  <si>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</si>
  <si>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</si>
  <si>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</si>
  <si>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</si>
  <si>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</si>
  <si>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</si>
  <si>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</si>
  <si>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</si>
  <si>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</si>
  <si>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</si>
  <si>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</si>
  <si>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</si>
  <si>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</si>
  <si>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</si>
  <si>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</si>
  <si>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</si>
  <si>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</si>
  <si>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</si>
  <si>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</si>
  <si>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</si>
  <si>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</si>
  <si>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</si>
  <si>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</si>
  <si>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</si>
  <si>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</si>
  <si>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</si>
  <si>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</si>
  <si>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</si>
  <si>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</si>
  <si>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</si>
  <si>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</si>
  <si>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</si>
  <si>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</si>
  <si>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</si>
  <si>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</si>
  <si>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</si>
  <si>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</si>
  <si>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</si>
  <si>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</si>
  <si>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</si>
  <si>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</si>
  <si>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</si>
  <si>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</si>
  <si>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</si>
  <si>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</si>
  <si>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</si>
  <si>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</si>
  <si>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</si>
  <si>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</si>
  <si>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</si>
  <si>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</si>
  <si>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</si>
  <si>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</si>
  <si>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</si>
  <si>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</si>
  <si>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</si>
  <si>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</si>
  <si>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</si>
  <si>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</si>
  <si>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</si>
  <si>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</si>
  <si>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</si>
  <si>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</si>
  <si>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</si>
  <si>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</si>
  <si>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</si>
  <si>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</si>
  <si>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</si>
  <si>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</si>
  <si>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</si>
  <si>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</si>
  <si>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</si>
  <si>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</si>
  <si>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</si>
  <si>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</si>
  <si>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</si>
  <si>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</si>
  <si>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</si>
  <si>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</si>
  <si>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</si>
  <si>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</si>
  <si>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</si>
  <si>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</si>
  <si>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</si>
  <si>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</si>
  <si>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</si>
  <si>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</si>
  <si>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</si>
  <si>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</si>
  <si>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</si>
  <si>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</si>
  <si>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</si>
  <si>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</si>
  <si>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</si>
  <si>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</si>
  <si>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</si>
  <si>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</si>
  <si>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</si>
  <si>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</si>
  <si>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</si>
  <si>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</si>
  <si>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</si>
  <si>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</si>
  <si>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</si>
  <si>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</si>
  <si>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</si>
  <si>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</si>
  <si>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</si>
  <si>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</si>
  <si>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</si>
  <si>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</si>
  <si>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</si>
  <si>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</si>
  <si>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</si>
  <si>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</si>
  <si>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</si>
  <si>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</si>
  <si>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</si>
  <si>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</si>
  <si>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</si>
  <si>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</si>
  <si>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</si>
  <si>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</si>
  <si>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</si>
  <si>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</si>
  <si>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</si>
  <si>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</si>
  <si>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</si>
  <si>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</si>
  <si>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</si>
  <si>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</si>
  <si>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</si>
  <si>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</si>
  <si>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</si>
  <si>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</si>
  <si>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</si>
  <si>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</si>
  <si>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</si>
  <si>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</si>
  <si>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</si>
  <si>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</si>
  <si>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</si>
  <si>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</si>
  <si>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</si>
  <si>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</si>
  <si>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</si>
  <si>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</si>
  <si>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</si>
  <si>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</si>
  <si>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</si>
  <si>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</si>
  <si>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</si>
  <si>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</si>
  <si>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</si>
  <si>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</si>
  <si>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</si>
  <si>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</si>
  <si>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</si>
  <si>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</si>
  <si>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</si>
  <si>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</si>
  <si>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</si>
  <si>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</si>
  <si>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</si>
  <si>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</si>
  <si>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</si>
  <si>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</si>
  <si>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</si>
  <si>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</si>
  <si>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</si>
  <si>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</si>
  <si>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</si>
  <si>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</si>
  <si>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</si>
  <si>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</si>
  <si>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</si>
  <si>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</si>
  <si>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</si>
  <si>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</si>
  <si>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</si>
  <si>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</si>
  <si>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</si>
  <si>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</si>
  <si>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</si>
  <si>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</si>
  <si>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</si>
  <si>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</si>
  <si>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</si>
  <si>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</si>
  <si>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</si>
  <si>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</si>
  <si>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</si>
  <si>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</si>
  <si>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</si>
  <si>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</si>
  <si>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</si>
  <si>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</si>
  <si>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</si>
  <si>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</si>
  <si>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</si>
  <si>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</si>
  <si>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</si>
  <si>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</si>
  <si>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</si>
  <si>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</si>
  <si>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</si>
  <si>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</si>
  <si>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</si>
  <si>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</si>
  <si>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</si>
  <si>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</si>
  <si>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</si>
  <si>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</si>
  <si>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</si>
  <si>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</si>
  <si>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</si>
  <si>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</si>
  <si>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</si>
  <si>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</si>
  <si>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</si>
  <si>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</si>
  <si>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</si>
  <si>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</si>
  <si>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</si>
  <si>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</si>
  <si>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</si>
  <si>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</si>
  <si>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</si>
  <si>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</si>
  <si>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</si>
  <si>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</si>
  <si>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</si>
  <si>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</si>
  <si>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</si>
  <si>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</si>
  <si>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</si>
  <si>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</si>
  <si>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</si>
  <si>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</si>
  <si>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</si>
  <si>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</si>
  <si>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</si>
  <si>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</si>
  <si>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</si>
  <si>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</si>
  <si>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</si>
  <si>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</si>
  <si>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</si>
  <si>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</si>
  <si>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</si>
  <si>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</si>
  <si>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</si>
  <si>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</si>
  <si>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</si>
  <si>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</si>
  <si>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</si>
  <si>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</si>
  <si>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</si>
  <si>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</si>
  <si>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</si>
  <si>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</si>
  <si>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</si>
  <si>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</si>
  <si>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</si>
  <si>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</si>
  <si>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</si>
  <si>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</si>
  <si>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</si>
  <si>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</si>
  <si>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</si>
  <si>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</si>
  <si>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</si>
  <si>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</si>
  <si>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</si>
  <si>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</si>
  <si>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</si>
  <si>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</si>
  <si>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</si>
  <si>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</si>
  <si>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</si>
  <si>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</si>
  <si>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</si>
  <si>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</si>
  <si>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</si>
  <si>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</si>
  <si>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</si>
  <si>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</si>
  <si>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</si>
  <si>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</si>
  <si>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</si>
  <si>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</si>
  <si>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</si>
  <si>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</si>
  <si>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</si>
  <si>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</si>
  <si>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</si>
  <si>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</si>
  <si>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</si>
  <si>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</si>
  <si>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</si>
  <si>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</si>
  <si>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</si>
  <si>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</si>
  <si>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</si>
  <si>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</si>
  <si>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</si>
  <si>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</si>
  <si>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</si>
  <si>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</si>
  <si>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</si>
  <si>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</si>
  <si>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</si>
  <si>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</si>
  <si>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</si>
  <si>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</si>
  <si>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</si>
  <si>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</si>
  <si>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</si>
  <si>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</si>
  <si>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</si>
  <si>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</si>
  <si>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</si>
  <si>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</si>
  <si>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</si>
  <si>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</si>
  <si>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</si>
  <si>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</si>
  <si>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</si>
  <si>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</si>
  <si>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</si>
  <si>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</si>
  <si>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</si>
  <si>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</si>
  <si>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</si>
  <si>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</si>
  <si>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</si>
  <si>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</si>
  <si>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</si>
  <si>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</si>
  <si>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</si>
  <si>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</si>
  <si>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</si>
  <si>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</si>
  <si>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</si>
  <si>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</si>
  <si>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</si>
  <si>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</si>
  <si>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</si>
  <si>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</si>
  <si>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</si>
  <si>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</si>
  <si>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</si>
  <si>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</si>
  <si>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</si>
  <si>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</si>
  <si>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</si>
  <si>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</si>
  <si>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</si>
  <si>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</si>
  <si>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</si>
  <si>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</si>
  <si>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</si>
  <si>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</si>
  <si>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</si>
  <si>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</si>
  <si>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</si>
  <si>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</si>
  <si>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</si>
  <si>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</si>
  <si>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</si>
  <si>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</si>
  <si>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</si>
  <si>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</si>
  <si>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</si>
  <si>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</si>
  <si>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</si>
  <si>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</si>
  <si>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</si>
  <si>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</si>
  <si>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</si>
  <si>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</si>
  <si>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</si>
  <si>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</si>
  <si>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</si>
  <si>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</si>
  <si>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</si>
  <si>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</si>
  <si>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</si>
  <si>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</si>
  <si>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</si>
  <si>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</si>
  <si>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</si>
  <si>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</si>
  <si>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</si>
  <si>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</si>
  <si>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</si>
  <si>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</si>
  <si>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</si>
  <si>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</si>
  <si>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</si>
  <si>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</si>
  <si>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</si>
  <si>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</si>
  <si>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</si>
  <si>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</si>
  <si>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</si>
  <si>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</si>
  <si>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</si>
  <si>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</si>
  <si>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</si>
  <si>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</si>
  <si>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</si>
  <si>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</si>
  <si>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</si>
  <si>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</si>
  <si>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</si>
  <si>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</si>
  <si>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</si>
  <si>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</si>
  <si>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</si>
  <si>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</si>
  <si>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</si>
  <si>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</si>
  <si>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</si>
  <si>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</si>
  <si>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</si>
  <si>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</si>
  <si>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</si>
  <si>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</si>
  <si>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</si>
  <si>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</si>
  <si>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</si>
  <si>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</si>
  <si>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</si>
  <si>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</si>
  <si>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</si>
  <si>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</si>
  <si>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</si>
  <si>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</si>
  <si>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</si>
  <si>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</si>
  <si>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</si>
  <si>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</si>
  <si>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</si>
  <si>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</si>
  <si>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</si>
  <si>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</si>
  <si>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</si>
  <si>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</si>
  <si>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</si>
  <si>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</si>
  <si>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</si>
  <si>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</si>
  <si>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</si>
  <si>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</si>
  <si>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</si>
  <si>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</si>
  <si>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</si>
  <si>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</si>
  <si>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</si>
  <si>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</si>
  <si>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</si>
  <si>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</si>
  <si>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</si>
  <si>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</si>
  <si>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</si>
  <si>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</si>
  <si>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</si>
  <si>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</si>
  <si>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</si>
  <si>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</si>
  <si>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</si>
  <si>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</si>
  <si>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</si>
  <si>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</si>
  <si>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</si>
  <si>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</si>
  <si>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</si>
  <si>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</si>
  <si>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</si>
  <si>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</si>
  <si>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</si>
  <si>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</si>
  <si>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</si>
  <si>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</si>
  <si>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</si>
  <si>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</si>
  <si>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</si>
  <si>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</si>
  <si>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</si>
  <si>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</si>
  <si>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</si>
  <si>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</si>
  <si>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</si>
  <si>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</si>
  <si>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</si>
  <si>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</si>
  <si>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</si>
  <si>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</si>
  <si>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</si>
  <si>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</si>
  <si>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</si>
  <si>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</si>
  <si>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</si>
  <si>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</si>
  <si>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</si>
  <si>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</si>
  <si>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</si>
  <si>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</si>
  <si>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</si>
  <si>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</si>
  <si>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</si>
  <si>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</si>
  <si>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</si>
  <si>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</si>
  <si>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</si>
  <si>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</si>
  <si>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</si>
  <si>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</si>
  <si>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</si>
  <si>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</si>
  <si>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</si>
  <si>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</si>
  <si>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</si>
  <si>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</si>
  <si>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</si>
  <si>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</si>
  <si>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</si>
  <si>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</si>
  <si>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</si>
  <si>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</si>
  <si>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</si>
  <si>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</si>
  <si>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</si>
  <si>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</si>
  <si>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</si>
  <si>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</si>
  <si>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</si>
  <si>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</si>
  <si>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</si>
  <si>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</si>
  <si>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</si>
  <si>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</si>
  <si>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</si>
  <si>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</si>
  <si>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</si>
  <si>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</si>
  <si>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</si>
  <si>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</si>
  <si>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</si>
  <si>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</si>
  <si>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</si>
  <si>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</si>
  <si>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</si>
  <si>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</si>
  <si>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</si>
  <si>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</si>
  <si>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</si>
  <si>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</si>
  <si>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</si>
  <si>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</si>
  <si>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</si>
  <si>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</si>
  <si>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</si>
  <si>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</si>
  <si>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</si>
  <si>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</si>
  <si>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</si>
  <si>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</si>
  <si>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</si>
  <si>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</si>
  <si>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</si>
  <si>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</si>
  <si>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</si>
  <si>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</si>
  <si>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</si>
  <si>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</si>
  <si>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</si>
  <si>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</si>
  <si>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</si>
  <si>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</si>
  <si>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</si>
  <si>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</si>
  <si>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</si>
  <si>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</si>
  <si>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</si>
  <si>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</si>
  <si>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</si>
  <si>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</si>
  <si>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</si>
  <si>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</si>
  <si>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</si>
  <si>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</si>
  <si>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</si>
  <si>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</si>
  <si>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</si>
  <si>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</si>
  <si>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</si>
  <si>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</si>
  <si>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</si>
  <si>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</si>
  <si>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</si>
  <si>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</si>
  <si>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</si>
  <si>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</si>
  <si>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</si>
  <si>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</si>
  <si>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</si>
  <si>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</si>
  <si>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</si>
  <si>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</si>
  <si>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</si>
  <si>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</si>
  <si>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</si>
  <si>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</si>
  <si>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</si>
  <si>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</si>
  <si>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</si>
  <si>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</si>
  <si>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</si>
  <si>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</si>
  <si>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</si>
  <si>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</si>
  <si>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</si>
  <si>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</si>
  <si>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</si>
  <si>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</si>
  <si>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</si>
  <si>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</si>
  <si>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</si>
  <si>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</si>
  <si>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</si>
  <si>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</si>
  <si>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</si>
  <si>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</si>
  <si>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</si>
  <si>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</si>
  <si>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</si>
  <si>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</si>
  <si>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</si>
  <si>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</si>
  <si>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</si>
  <si>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</si>
  <si>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</si>
  <si>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</si>
  <si>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</si>
  <si>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</si>
  <si>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</si>
  <si>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</si>
  <si>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</si>
  <si>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</si>
  <si>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</si>
  <si>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</si>
  <si>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</si>
  <si>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</si>
  <si>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</si>
  <si>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</si>
  <si>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</si>
  <si>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</si>
  <si>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</si>
  <si>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</si>
  <si>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</si>
  <si>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</si>
  <si>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</si>
  <si>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</si>
  <si>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</si>
  <si>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</si>
  <si>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</si>
  <si>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</si>
  <si>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</si>
  <si>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</si>
  <si>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</si>
  <si>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</si>
  <si>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</si>
  <si>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</si>
  <si>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</si>
  <si>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</si>
  <si>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</si>
  <si>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</si>
  <si>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</si>
  <si>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</si>
  <si>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</si>
  <si>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</si>
  <si>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</si>
  <si>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</si>
  <si>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</si>
  <si>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</si>
  <si>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</si>
  <si>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</si>
  <si>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</si>
  <si>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</si>
  <si>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</si>
  <si>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</si>
  <si>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</si>
  <si>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</si>
  <si>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</si>
  <si>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</si>
  <si>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</si>
  <si>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</si>
  <si>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</si>
  <si>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</si>
  <si>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</si>
  <si>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</si>
  <si>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</si>
  <si>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</si>
  <si>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</si>
  <si>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</si>
  <si>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</si>
  <si>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</si>
  <si>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</si>
  <si>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</si>
  <si>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</si>
  <si>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</si>
  <si>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</si>
  <si>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</si>
  <si>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</si>
  <si>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</si>
  <si>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</si>
  <si>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</si>
  <si>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</si>
  <si>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</si>
  <si>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</si>
  <si>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</si>
  <si>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</si>
  <si>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</si>
  <si>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</si>
  <si>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</si>
  <si>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</si>
  <si>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</si>
  <si>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</si>
  <si>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</si>
  <si>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</si>
  <si>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</si>
  <si>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</si>
  <si>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</si>
  <si>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</si>
  <si>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</si>
  <si>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</si>
  <si>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</si>
  <si>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</si>
  <si>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</si>
  <si>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</si>
  <si>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</si>
  <si>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</si>
  <si>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</si>
  <si>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</si>
  <si>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</si>
  <si>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</si>
  <si>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</si>
  <si>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</si>
  <si>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</si>
  <si>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</si>
  <si>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</si>
  <si>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</si>
  <si>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</si>
  <si>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</si>
  <si>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</si>
  <si>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</si>
  <si>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</si>
  <si>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</si>
  <si>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</si>
  <si>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</si>
  <si>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</si>
  <si>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</si>
  <si>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</si>
  <si>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</si>
  <si>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</si>
  <si>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</si>
  <si>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</si>
  <si>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</si>
  <si>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</si>
  <si>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</si>
  <si>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</si>
  <si>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</si>
  <si>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</si>
  <si>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</si>
  <si>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</si>
  <si>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</si>
  <si>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</si>
  <si>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</si>
  <si>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</si>
  <si>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</si>
  <si>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</si>
  <si>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</si>
  <si>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</si>
  <si>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</si>
  <si>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</si>
  <si>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</si>
  <si>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</si>
  <si>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</si>
  <si>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</si>
  <si>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</si>
  <si>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</si>
  <si>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</si>
  <si>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</si>
  <si>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</si>
  <si>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</si>
  <si>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</si>
  <si>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</si>
  <si>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</si>
  <si>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</si>
  <si>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</si>
  <si>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</si>
  <si>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</si>
  <si>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</si>
  <si>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</si>
  <si>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</si>
  <si>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</si>
  <si>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</si>
  <si>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</si>
  <si>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</si>
  <si>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</si>
  <si>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</si>
  <si>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</si>
  <si>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</si>
  <si>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</si>
  <si>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</si>
  <si>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</si>
  <si>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</si>
  <si>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</si>
  <si>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</si>
  <si>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</si>
  <si>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</si>
  <si>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</si>
  <si>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</si>
  <si>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</si>
  <si>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</si>
  <si>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</si>
  <si>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</si>
  <si>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</si>
  <si>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</si>
  <si>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</si>
  <si>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</si>
  <si>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</si>
  <si>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</si>
  <si>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</si>
  <si>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</si>
  <si>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</si>
  <si>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</si>
  <si>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</si>
  <si>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</si>
  <si>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</si>
  <si>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</si>
  <si>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</si>
  <si>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</si>
  <si>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</si>
  <si>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</si>
  <si>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</si>
  <si>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</si>
  <si>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</si>
  <si>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</si>
  <si>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</si>
  <si>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</si>
  <si>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</si>
  <si>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</si>
  <si>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</si>
  <si>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</si>
  <si>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</si>
  <si>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</si>
  <si>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</si>
  <si>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</si>
  <si>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</si>
  <si>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</si>
  <si>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</si>
  <si>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</si>
  <si>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</si>
  <si>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</si>
  <si>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</si>
  <si>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</si>
  <si>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</si>
  <si>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</si>
  <si>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</si>
  <si>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</si>
  <si>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</si>
  <si>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</si>
  <si>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</si>
  <si>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</si>
  <si>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</si>
  <si>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</si>
  <si>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</si>
  <si>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</si>
  <si>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</si>
  <si>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</si>
  <si>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</si>
  <si>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</si>
  <si>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</si>
  <si>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</si>
  <si>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</si>
  <si>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</si>
  <si>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</si>
  <si>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</si>
  <si>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</si>
  <si>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</si>
  <si>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</si>
  <si>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</si>
  <si>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</si>
  <si>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</si>
  <si>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</si>
  <si>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</si>
  <si>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</si>
  <si>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</si>
  <si>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</si>
  <si>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</si>
  <si>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</si>
  <si>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</si>
  <si>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</si>
  <si>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</si>
  <si>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</si>
  <si>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</si>
  <si>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</si>
  <si>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</si>
  <si>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</si>
  <si>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</si>
  <si>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</si>
  <si>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</si>
  <si>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</si>
  <si>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</si>
  <si>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</si>
  <si>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</si>
  <si>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</si>
  <si>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</si>
  <si>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</si>
  <si>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</si>
  <si>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</si>
  <si>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</si>
  <si>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</si>
  <si>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</si>
  <si>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</si>
  <si>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</si>
  <si>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</si>
  <si>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</si>
  <si>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</si>
  <si>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</si>
  <si>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</si>
  <si>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</si>
  <si>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</si>
  <si>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</si>
  <si>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</si>
  <si>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</si>
  <si>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</si>
  <si>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</si>
  <si>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</si>
  <si>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</si>
  <si>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</si>
  <si>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</si>
  <si>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</si>
  <si>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</si>
  <si>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</si>
  <si>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</si>
  <si>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</si>
  <si>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</si>
  <si>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</si>
  <si>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</si>
  <si>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</si>
  <si>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</si>
  <si>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</si>
  <si>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</si>
  <si>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</si>
  <si>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</si>
  <si>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</si>
  <si>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</si>
  <si>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</si>
  <si>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</si>
  <si>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</si>
  <si>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</si>
  <si>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</si>
  <si>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</si>
  <si>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</si>
  <si>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</si>
  <si>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</si>
  <si>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</si>
  <si>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</si>
  <si>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</si>
  <si>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</si>
  <si>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</si>
  <si>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</si>
  <si>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</si>
  <si>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</si>
  <si>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</si>
  <si>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</si>
  <si>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</si>
  <si>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</si>
  <si>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</si>
  <si>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</si>
  <si>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</si>
  <si>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</si>
  <si>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</si>
  <si>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</si>
  <si>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</si>
  <si>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</si>
  <si>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</si>
  <si>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</si>
  <si>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</si>
  <si>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</si>
  <si>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</si>
  <si>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</si>
  <si>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</si>
  <si>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</si>
  <si>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</si>
  <si>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</si>
  <si>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</si>
  <si>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</si>
  <si>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</si>
  <si>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</si>
  <si>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</si>
  <si>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</si>
  <si>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</si>
  <si>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</si>
  <si>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</si>
  <si>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</si>
  <si>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</si>
  <si>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</si>
  <si>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</si>
  <si>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</si>
  <si>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</si>
  <si>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</si>
  <si>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</si>
  <si>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</si>
  <si>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</si>
  <si>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</si>
  <si>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</si>
  <si>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</si>
  <si>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</si>
  <si>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</si>
  <si>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</si>
  <si>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</si>
  <si>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</si>
  <si>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</si>
  <si>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</si>
  <si>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</si>
  <si>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</si>
  <si>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</si>
  <si>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</si>
  <si>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</si>
  <si>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</si>
  <si>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</si>
  <si>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</si>
  <si>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</si>
  <si>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</si>
  <si>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</si>
  <si>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</si>
  <si>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</si>
  <si>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</si>
  <si>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</si>
  <si>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</si>
  <si>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</si>
  <si>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</si>
  <si>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</si>
  <si>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</si>
  <si>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</si>
  <si>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</si>
  <si>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</si>
  <si>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</si>
  <si>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</si>
  <si>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</si>
  <si>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</si>
  <si>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</si>
  <si>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</si>
  <si>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</si>
  <si>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</si>
  <si>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</si>
  <si>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</si>
  <si>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</si>
  <si>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</si>
  <si>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</si>
  <si>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</si>
  <si>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</si>
  <si>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</si>
  <si>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</si>
  <si>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</si>
  <si>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</si>
  <si>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</si>
  <si>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</si>
  <si>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</si>
  <si>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</si>
  <si>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</si>
  <si>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</si>
  <si>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</si>
  <si>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</si>
  <si>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</si>
  <si>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</si>
  <si>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</si>
  <si>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</si>
  <si>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</si>
  <si>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</si>
  <si>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</si>
  <si>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</si>
  <si>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</si>
  <si>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</si>
  <si>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</si>
  <si>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</si>
  <si>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</si>
  <si>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</si>
  <si>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</si>
  <si>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</si>
  <si>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</si>
  <si>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</si>
  <si>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</si>
  <si>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</si>
  <si>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</si>
  <si>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</si>
  <si>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</si>
  <si>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</si>
  <si>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</si>
  <si>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</si>
  <si>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</si>
  <si>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</si>
  <si>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</si>
  <si>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</si>
  <si>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</si>
  <si>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</si>
  <si>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</si>
  <si>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</si>
  <si>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</si>
  <si>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</si>
  <si>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</si>
  <si>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</si>
  <si>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</si>
  <si>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</si>
  <si>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</si>
  <si>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</si>
  <si>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</si>
  <si>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</si>
  <si>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</si>
  <si>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</si>
  <si>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</si>
  <si>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</si>
  <si>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</si>
  <si>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</si>
  <si>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</si>
  <si>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</si>
  <si>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</si>
  <si>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</si>
  <si>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</si>
  <si>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</si>
  <si>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</si>
  <si>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</si>
  <si>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</si>
  <si>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</si>
  <si>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</si>
  <si>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</si>
  <si>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</si>
  <si>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</si>
  <si>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</si>
  <si>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</si>
  <si>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</si>
  <si>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</si>
  <si>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</si>
  <si>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</si>
  <si>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</si>
  <si>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</si>
  <si>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</si>
  <si>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</si>
  <si>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</si>
  <si>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</si>
  <si>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</si>
  <si>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</si>
  <si>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</si>
  <si>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</si>
  <si>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</si>
  <si>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</si>
  <si>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</si>
  <si>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</si>
  <si>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</si>
  <si>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</si>
  <si>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</si>
  <si>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</si>
  <si>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</si>
  <si>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</si>
  <si>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</si>
  <si>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</si>
  <si>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</si>
  <si>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</si>
  <si>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</si>
  <si>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</si>
  <si>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</si>
  <si>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</si>
  <si>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</si>
  <si>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</si>
  <si>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</si>
  <si>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</si>
  <si>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</si>
  <si>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</si>
  <si>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</si>
  <si>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</si>
  <si>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</si>
  <si>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</si>
  <si>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</si>
  <si>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</si>
  <si>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</si>
  <si>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</si>
  <si>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</si>
  <si>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</si>
  <si>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</si>
  <si>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</si>
  <si>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</si>
  <si>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</si>
  <si>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</si>
  <si>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</si>
  <si>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</si>
  <si>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</si>
  <si>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</si>
  <si>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</si>
  <si>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</si>
  <si>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</si>
  <si>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</si>
  <si>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</si>
  <si>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</si>
  <si>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</si>
  <si>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</si>
  <si>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</si>
  <si>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</si>
  <si>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</si>
  <si>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</si>
  <si>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</si>
  <si>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</si>
  <si>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</si>
  <si>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</si>
  <si>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</si>
  <si>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</si>
  <si>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</si>
  <si>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</si>
  <si>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</si>
  <si>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</si>
  <si>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</si>
  <si>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</si>
  <si>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</si>
  <si>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</si>
  <si>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</si>
  <si>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</si>
  <si>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</si>
  <si>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</si>
  <si>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</si>
  <si>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</si>
  <si>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</si>
  <si>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</si>
  <si>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</si>
  <si>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</si>
  <si>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</si>
  <si>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</si>
  <si>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</si>
  <si>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</si>
  <si>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</si>
  <si>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</si>
  <si>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</si>
  <si>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</si>
  <si>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</si>
  <si>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</si>
  <si>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</si>
  <si>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</si>
  <si>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</si>
  <si>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</si>
  <si>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</si>
  <si>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</si>
  <si>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</si>
  <si>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</si>
  <si>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</si>
  <si>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</si>
  <si>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</si>
  <si>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</si>
  <si>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</si>
  <si>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</si>
  <si>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</si>
  <si>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</si>
  <si>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</si>
  <si>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</si>
  <si>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</si>
  <si>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</si>
  <si>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</si>
  <si>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</si>
  <si>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</si>
  <si>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</si>
  <si>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</si>
  <si>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</si>
  <si>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</si>
  <si>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</si>
  <si>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</si>
  <si>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</si>
  <si>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</si>
  <si>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</si>
  <si>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</si>
  <si>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</si>
  <si>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</si>
  <si>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</si>
  <si>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</si>
  <si>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</si>
  <si>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</si>
  <si>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</si>
  <si>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</si>
  <si>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</si>
  <si>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</si>
  <si>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</si>
  <si>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</si>
  <si>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</si>
  <si>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</si>
  <si>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</si>
  <si>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</si>
  <si>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</si>
  <si>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</si>
  <si>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</si>
  <si>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</si>
  <si>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</si>
  <si>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</si>
  <si>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</si>
  <si>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</si>
  <si>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</si>
  <si>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</si>
  <si>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</si>
  <si>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</si>
  <si>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</si>
  <si>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</si>
  <si>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</si>
  <si>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</si>
  <si>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</si>
  <si>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</si>
  <si>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</si>
  <si>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</si>
  <si>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</si>
  <si>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</si>
  <si>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</si>
  <si>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</si>
  <si>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</si>
  <si>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</si>
  <si>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</si>
  <si>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</si>
  <si>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</si>
  <si>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</si>
  <si>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</si>
  <si>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</si>
  <si>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</si>
  <si>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</si>
  <si>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</si>
  <si>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</si>
  <si>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</si>
  <si>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</si>
  <si>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</si>
  <si>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</si>
  <si>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</si>
  <si>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</si>
  <si>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</si>
  <si>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</si>
  <si>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</si>
  <si>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</si>
  <si>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</si>
  <si>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</si>
  <si>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</si>
  <si>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</si>
  <si>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</si>
  <si>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</si>
  <si>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</si>
  <si>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</si>
  <si>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</si>
  <si>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</si>
  <si>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</si>
  <si>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</si>
  <si>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</si>
  <si>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</si>
  <si>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</si>
  <si>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</si>
  <si>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</si>
  <si>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</si>
  <si>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</si>
  <si>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</si>
  <si>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</si>
  <si>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</si>
  <si>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</si>
  <si>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</si>
  <si>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</si>
  <si>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</si>
  <si>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</si>
  <si>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</si>
  <si>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</si>
  <si>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</si>
  <si>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</si>
  <si>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</si>
  <si>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</si>
  <si>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</si>
  <si>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</si>
  <si>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</si>
  <si>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</si>
  <si>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</si>
  <si>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</si>
  <si>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</si>
  <si>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</si>
  <si>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</si>
  <si>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</si>
  <si>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</si>
  <si>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</si>
  <si>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</si>
  <si>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</si>
  <si>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</si>
  <si>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</si>
  <si>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</si>
  <si>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</si>
  <si>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</si>
  <si>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</si>
  <si>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</si>
  <si>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</si>
  <si>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</si>
  <si>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</si>
  <si>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</si>
  <si>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</si>
  <si>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</si>
  <si>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</si>
  <si>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</si>
  <si>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</si>
  <si>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</si>
  <si>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</si>
  <si>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</si>
  <si>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</si>
  <si>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</si>
  <si>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</si>
  <si>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</si>
  <si>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</si>
  <si>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</si>
  <si>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</si>
  <si>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</si>
  <si>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</si>
  <si>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</si>
  <si>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</si>
  <si>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</si>
  <si>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</si>
  <si>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</si>
  <si>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</si>
  <si>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</si>
  <si>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</si>
  <si>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</si>
  <si>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</si>
  <si>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</si>
  <si>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</si>
  <si>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</si>
  <si>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</si>
  <si>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</si>
  <si>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</si>
  <si>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</si>
  <si>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</si>
  <si>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</si>
  <si>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</si>
  <si>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</si>
  <si>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</si>
  <si>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</si>
  <si>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</si>
  <si>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</si>
  <si>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</si>
  <si>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</si>
  <si>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</si>
  <si>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</si>
  <si>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</si>
  <si>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</si>
  <si>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</si>
  <si>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</si>
  <si>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</si>
  <si>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</si>
  <si>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</si>
  <si>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</si>
  <si>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</si>
  <si>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</si>
  <si>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</si>
  <si>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</si>
  <si>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</si>
  <si>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</si>
  <si>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</si>
  <si>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</si>
  <si>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</si>
  <si>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</si>
  <si>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</si>
  <si>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</si>
  <si>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</si>
  <si>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</si>
  <si>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</si>
  <si>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</si>
  <si>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</si>
  <si>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</si>
  <si>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</si>
  <si>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</si>
  <si>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</si>
  <si>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</si>
  <si>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</si>
  <si>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</si>
  <si>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</si>
  <si>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</si>
  <si>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</si>
  <si>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</si>
  <si>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</si>
  <si>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</si>
  <si>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</si>
  <si>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</si>
  <si>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</si>
  <si>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</si>
  <si>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</si>
  <si>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</si>
  <si>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</si>
  <si>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</si>
  <si>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</si>
  <si>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</si>
  <si>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</si>
  <si>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</si>
  <si>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</si>
  <si>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</si>
  <si>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</si>
  <si>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</si>
  <si>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</si>
  <si>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</si>
  <si>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</si>
  <si>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</si>
  <si>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</si>
  <si>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</si>
  <si>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</si>
  <si>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</si>
  <si>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</si>
  <si>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</si>
  <si>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</si>
  <si>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</si>
  <si>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</si>
  <si>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</si>
  <si>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</si>
  <si>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</si>
  <si>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</si>
  <si>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</si>
  <si>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</si>
  <si>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</si>
  <si>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</si>
  <si>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</si>
  <si>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</si>
  <si>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</si>
  <si>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</si>
  <si>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</si>
  <si>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</si>
  <si>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</si>
  <si>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</si>
  <si>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</si>
  <si>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</si>
  <si>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</si>
  <si>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</si>
  <si>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</si>
  <si>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</si>
  <si>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</si>
  <si>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</si>
  <si>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</si>
  <si>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</si>
  <si>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</si>
  <si>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</si>
  <si>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</si>
  <si>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</si>
  <si>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</si>
  <si>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</si>
  <si>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</si>
  <si>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</si>
  <si>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</si>
  <si>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</si>
  <si>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</si>
  <si>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</si>
  <si>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</si>
  <si>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</si>
  <si>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</si>
  <si>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</si>
  <si>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</si>
  <si>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</si>
  <si>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</si>
  <si>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</si>
  <si>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</si>
  <si>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</si>
  <si>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</si>
  <si>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</si>
  <si>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</si>
  <si>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</si>
  <si>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</si>
  <si>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</si>
  <si>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</si>
  <si>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</si>
  <si>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</si>
  <si>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</si>
  <si>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</si>
  <si>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</si>
  <si>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</si>
  <si>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</si>
  <si>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</si>
  <si>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</si>
  <si>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</si>
  <si>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</si>
  <si>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</si>
  <si>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</si>
  <si>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</si>
  <si>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</si>
  <si>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</si>
  <si>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</si>
  <si>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</si>
  <si>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</si>
  <si>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</si>
  <si>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</si>
  <si>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</si>
  <si>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</si>
  <si>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</si>
  <si>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</si>
  <si>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</si>
  <si>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</si>
  <si>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</si>
  <si>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</si>
  <si>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</si>
  <si>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</si>
  <si>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</si>
  <si>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</si>
  <si>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</si>
  <si>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</si>
  <si>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</si>
  <si>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</si>
  <si>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</si>
  <si>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</si>
  <si>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</si>
  <si>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</si>
  <si>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</si>
  <si>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</si>
  <si>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</si>
  <si>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</si>
  <si>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</si>
  <si>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</si>
  <si>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</si>
  <si>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</si>
  <si>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</si>
  <si>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</si>
  <si>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</si>
  <si>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</si>
  <si>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</si>
  <si>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</si>
  <si>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</si>
  <si>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</si>
  <si>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</si>
  <si>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</si>
  <si>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</si>
  <si>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</si>
  <si>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</si>
  <si>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</si>
  <si>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</si>
  <si>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</si>
  <si>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</si>
  <si>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</si>
  <si>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</si>
  <si>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</si>
  <si>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</si>
  <si>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</si>
  <si>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</si>
  <si>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</si>
  <si>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</si>
  <si>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</si>
  <si>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</si>
  <si>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</si>
  <si>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</si>
  <si>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</si>
  <si>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</si>
  <si>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</si>
  <si>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</si>
  <si>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</si>
  <si>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</si>
  <si>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</si>
  <si>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</si>
  <si>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</si>
  <si>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</si>
  <si>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</si>
  <si>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</si>
  <si>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</si>
  <si>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</si>
  <si>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</si>
  <si>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</si>
  <si>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</si>
  <si>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</si>
  <si>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</si>
  <si>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</si>
  <si>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</si>
  <si>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</si>
  <si>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</si>
  <si>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</si>
  <si>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</si>
  <si>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</si>
  <si>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</si>
  <si>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</si>
  <si>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</si>
  <si>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</si>
  <si>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</si>
  <si>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</si>
  <si>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</si>
  <si>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</si>
  <si>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</si>
  <si>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</si>
  <si>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</si>
  <si>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</si>
  <si>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</si>
  <si>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</si>
  <si>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</si>
  <si>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</si>
  <si>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</si>
  <si>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</si>
  <si>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</si>
  <si>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</si>
  <si>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</si>
  <si>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</si>
  <si>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</si>
  <si>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</si>
  <si>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</si>
  <si>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</si>
  <si>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</si>
  <si>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</si>
  <si>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</si>
  <si>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</si>
  <si>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</si>
  <si>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</si>
  <si>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</si>
  <si>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</si>
  <si>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</si>
  <si>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</si>
  <si>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</si>
  <si>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</si>
  <si>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</si>
  <si>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</si>
  <si>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</si>
  <si>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</si>
  <si>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</si>
  <si>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</si>
  <si>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</si>
  <si>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</si>
  <si>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</si>
  <si>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</si>
  <si>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</si>
  <si>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</si>
  <si>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</si>
  <si>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</si>
  <si>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</si>
  <si>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</si>
  <si>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</si>
  <si>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</si>
  <si>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</si>
  <si>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</si>
  <si>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</si>
  <si>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</si>
  <si>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</si>
  <si>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</si>
  <si>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</si>
  <si>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</si>
  <si>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</si>
  <si>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</si>
  <si>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</si>
  <si>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</si>
  <si>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</si>
  <si>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</si>
  <si>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</si>
  <si>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</si>
  <si>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</si>
  <si>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</si>
  <si>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</si>
  <si>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</si>
  <si>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</si>
  <si>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</si>
  <si>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</si>
  <si>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</si>
  <si>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</si>
  <si>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</si>
  <si>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</si>
  <si>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</si>
  <si>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</si>
  <si>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</si>
  <si>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</si>
  <si>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</si>
  <si>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</si>
  <si>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</si>
  <si>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</si>
  <si>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</si>
  <si>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</si>
  <si>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</si>
  <si>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</si>
  <si>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</si>
  <si>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</si>
  <si>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</si>
  <si>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</si>
  <si>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</si>
  <si>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</si>
  <si>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</si>
  <si>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</si>
  <si>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</si>
  <si>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</si>
  <si>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</si>
  <si>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</si>
  <si>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</si>
  <si>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</si>
  <si>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</si>
  <si>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</si>
  <si>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</si>
  <si>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</si>
  <si>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</si>
  <si>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</si>
  <si>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</si>
  <si>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</si>
  <si>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</si>
  <si>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</si>
  <si>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</si>
  <si>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</si>
  <si>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</si>
  <si>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</si>
  <si>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</si>
  <si>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</si>
  <si>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</si>
  <si>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</si>
  <si>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</si>
  <si>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</si>
  <si>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</si>
  <si>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</si>
  <si>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</si>
  <si>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</si>
  <si>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</si>
  <si>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</si>
  <si>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</si>
  <si>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</si>
  <si>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</si>
  <si>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</si>
  <si>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</si>
  <si>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</si>
  <si>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</si>
  <si>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</si>
  <si>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</si>
  <si>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</si>
  <si>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</si>
  <si>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</si>
  <si>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</si>
  <si>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</si>
  <si>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</si>
  <si>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</si>
  <si>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</si>
  <si>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</si>
  <si>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</si>
  <si>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</si>
  <si>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</si>
  <si>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</si>
  <si>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</si>
  <si>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</si>
  <si>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</si>
  <si>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</si>
  <si>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</si>
  <si>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</si>
  <si>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</si>
  <si>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</si>
  <si>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</si>
  <si>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</si>
  <si>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</si>
  <si>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</si>
  <si>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</si>
  <si>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</si>
  <si>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</si>
  <si>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</si>
  <si>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</si>
  <si>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</si>
  <si>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</si>
  <si>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</si>
  <si>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</si>
  <si>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</si>
  <si>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</si>
  <si>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</si>
  <si>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</si>
  <si>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</si>
  <si>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</si>
  <si>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</si>
  <si>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</si>
  <si>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</si>
  <si>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</si>
  <si>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</si>
  <si>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</si>
  <si>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</si>
  <si>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</si>
  <si>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</si>
  <si>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</si>
  <si>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</si>
  <si>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</si>
  <si>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</si>
  <si>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</si>
  <si>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</si>
  <si>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</si>
  <si>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</si>
  <si>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</si>
  <si>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</si>
  <si>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</si>
  <si>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</si>
  <si>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</si>
  <si>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</si>
  <si>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</si>
  <si>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</si>
  <si>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</si>
  <si>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</si>
  <si>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</si>
  <si>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</si>
  <si>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</si>
  <si>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</si>
  <si>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</si>
  <si>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</si>
  <si>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</si>
  <si>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</si>
  <si>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</si>
  <si>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</si>
  <si>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</si>
  <si>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</si>
  <si>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</si>
  <si>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</si>
  <si>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</si>
  <si>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</si>
  <si>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</si>
  <si>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</si>
  <si>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</si>
  <si>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</si>
  <si>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</si>
  <si>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</si>
  <si>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</si>
  <si>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</si>
  <si>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</si>
  <si>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</si>
  <si>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</si>
  <si>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</si>
  <si>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</si>
  <si>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</si>
  <si>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</si>
  <si>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</si>
  <si>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</si>
  <si>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</si>
  <si>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</si>
  <si>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</si>
  <si>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</si>
  <si>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</si>
  <si>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</si>
  <si>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</si>
  <si>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</si>
  <si>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</si>
  <si>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</si>
  <si>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</si>
  <si>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</si>
  <si>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</si>
  <si>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</si>
  <si>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</si>
  <si>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</si>
  <si>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</si>
  <si>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</si>
  <si>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</si>
  <si>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</si>
  <si>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</si>
  <si>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</si>
  <si>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</si>
  <si>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</si>
  <si>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</si>
  <si>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</si>
  <si>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</si>
  <si>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</si>
  <si>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</si>
  <si>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</si>
  <si>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</si>
  <si>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</si>
  <si>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</si>
  <si>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</si>
  <si>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</si>
  <si>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</si>
  <si>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</si>
  <si>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</si>
  <si>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</si>
  <si>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</si>
  <si>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</si>
  <si>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</si>
  <si>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</si>
  <si>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</si>
  <si>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</si>
  <si>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</si>
  <si>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</si>
  <si>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</si>
  <si>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</si>
  <si>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</si>
  <si>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</si>
  <si>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</si>
  <si>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</si>
  <si>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</si>
  <si>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</si>
  <si>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</si>
  <si>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</si>
  <si>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</si>
  <si>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</si>
  <si>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</si>
  <si>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</si>
  <si>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</si>
  <si>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</si>
  <si>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</si>
  <si>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</si>
  <si>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</si>
  <si>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</si>
  <si>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</si>
  <si>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</si>
  <si>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</si>
  <si>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</si>
  <si>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</si>
  <si>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</si>
  <si>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</si>
  <si>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</si>
  <si>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</si>
  <si>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</si>
  <si>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</si>
  <si>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</si>
  <si>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</si>
  <si>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</si>
  <si>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</si>
  <si>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</si>
  <si>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</si>
  <si>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</si>
  <si>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</si>
  <si>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</si>
  <si>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</si>
  <si>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</si>
  <si>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</si>
  <si>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</si>
  <si>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</si>
  <si>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</si>
  <si>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</si>
  <si>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</si>
  <si>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</si>
  <si>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</si>
  <si>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</si>
  <si>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</si>
  <si>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</si>
  <si>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</si>
  <si>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</si>
  <si>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</si>
  <si>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</si>
  <si>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</si>
  <si>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</si>
  <si>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</si>
  <si>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</si>
  <si>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</si>
  <si>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</si>
  <si>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</si>
  <si>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</si>
  <si>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</si>
  <si>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</si>
  <si>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</si>
  <si>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</si>
  <si>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</si>
  <si>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</si>
  <si>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</si>
  <si>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</si>
  <si>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</si>
  <si>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</si>
  <si>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</si>
  <si>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</si>
  <si>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</si>
  <si>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</si>
  <si>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</si>
  <si>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</si>
  <si>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</si>
  <si>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</si>
  <si>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</si>
  <si>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</si>
  <si>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</si>
  <si>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</si>
  <si>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</si>
  <si>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</si>
  <si>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</si>
  <si>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</si>
  <si>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</si>
  <si>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</si>
  <si>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</si>
  <si>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</si>
  <si>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</si>
  <si>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</si>
  <si>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</si>
  <si>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</si>
  <si>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</si>
  <si>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</si>
  <si>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</si>
  <si>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</si>
  <si>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</si>
  <si>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</si>
  <si>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</si>
  <si>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</si>
  <si>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</si>
  <si>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</si>
  <si>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</si>
  <si>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</si>
  <si>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</si>
  <si>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</si>
  <si>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</si>
  <si>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</si>
  <si>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</si>
  <si>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</si>
  <si>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</si>
  <si>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</si>
  <si>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</si>
  <si>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</si>
  <si>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</si>
  <si>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</si>
  <si>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</si>
  <si>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</si>
  <si>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</si>
  <si>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</si>
  <si>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</si>
  <si>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</si>
  <si>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</si>
  <si>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</si>
  <si>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</si>
  <si>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</si>
  <si>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</si>
  <si>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</si>
  <si>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</si>
  <si>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</si>
  <si>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</si>
  <si>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</si>
  <si>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</si>
  <si>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</si>
  <si>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</si>
  <si>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</si>
  <si>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</si>
  <si>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</si>
  <si>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</si>
  <si>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</si>
  <si>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</si>
  <si>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</si>
  <si>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</si>
  <si>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</si>
  <si>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</si>
  <si>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</si>
  <si>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</si>
  <si>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</si>
  <si>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</si>
  <si>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</si>
  <si>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</si>
  <si>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</si>
  <si>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</si>
  <si>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</si>
  <si>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</si>
  <si>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</si>
  <si>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</si>
  <si>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</si>
  <si>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</si>
  <si>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</si>
  <si>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</si>
  <si>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</si>
  <si>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</si>
  <si>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</si>
  <si>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</si>
  <si>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</si>
  <si>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</si>
  <si>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</si>
  <si>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</si>
  <si>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</si>
  <si>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</si>
  <si>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</si>
  <si>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</si>
  <si>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</si>
  <si>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</si>
  <si>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</si>
  <si>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</si>
  <si>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</si>
  <si>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</si>
  <si>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</si>
  <si>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</si>
  <si>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</si>
  <si>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</si>
  <si>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</si>
  <si>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</si>
  <si>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</si>
  <si>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</si>
  <si>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</si>
  <si>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</si>
  <si>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</si>
  <si>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</si>
  <si>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</si>
  <si>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</si>
  <si>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</si>
  <si>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</si>
  <si>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</si>
  <si>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</si>
  <si>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</si>
  <si>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</si>
  <si>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</si>
  <si>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</si>
  <si>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</si>
  <si>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</si>
  <si>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</si>
  <si>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</si>
  <si>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</si>
  <si>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</si>
  <si>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</si>
  <si>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</si>
  <si>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</si>
  <si>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</si>
  <si>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</si>
  <si>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</si>
  <si>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</si>
  <si>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</si>
  <si>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</si>
  <si>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</si>
  <si>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</si>
  <si>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</si>
  <si>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</si>
  <si>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</si>
  <si>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</si>
  <si>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</si>
  <si>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</si>
  <si>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</si>
  <si>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</si>
  <si>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</si>
  <si>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</si>
  <si>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</si>
  <si>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</si>
  <si>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</si>
  <si>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</si>
  <si>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</si>
  <si>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</si>
  <si>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</si>
  <si>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</si>
  <si>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</si>
  <si>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</si>
  <si>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</si>
  <si>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</si>
  <si>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</si>
  <si>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</si>
  <si>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</si>
  <si>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</si>
  <si>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</si>
  <si>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</si>
  <si>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</si>
  <si>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</si>
  <si>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</si>
  <si>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</si>
  <si>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</si>
  <si>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</si>
  <si>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</si>
  <si>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</si>
  <si>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</si>
  <si>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</si>
  <si>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</si>
  <si>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</si>
  <si>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</si>
  <si>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</si>
  <si>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</si>
  <si>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</si>
  <si>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</si>
  <si>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</si>
  <si>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</si>
  <si>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</si>
  <si>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</si>
  <si>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</si>
  <si>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</si>
  <si>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</si>
  <si>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</si>
  <si>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</si>
  <si>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</si>
  <si>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</si>
  <si>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</si>
  <si>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</si>
  <si>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</si>
  <si>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</si>
  <si>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</si>
  <si>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</si>
  <si>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</si>
  <si>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</si>
  <si>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</si>
  <si>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</si>
  <si>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</si>
  <si>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</si>
  <si>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</si>
  <si>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</si>
  <si>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</si>
  <si>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</si>
  <si>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</si>
  <si>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</si>
  <si>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</si>
  <si>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</si>
  <si>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</si>
  <si>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</si>
  <si>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</si>
  <si>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</si>
  <si>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</si>
  <si>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</si>
  <si>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</si>
  <si>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</si>
  <si>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</si>
  <si>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</si>
  <si>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</si>
  <si>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</si>
  <si>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</si>
  <si>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</si>
  <si>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</si>
  <si>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</si>
  <si>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</si>
  <si>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</si>
  <si>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</si>
  <si>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</si>
  <si>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</si>
  <si>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</si>
  <si>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</si>
  <si>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</si>
  <si>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</si>
  <si>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</si>
  <si>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</si>
  <si>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</si>
  <si>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</si>
  <si>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</si>
  <si>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</si>
  <si>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</si>
  <si>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</si>
  <si>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</si>
  <si>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</si>
  <si>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</si>
  <si>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</si>
  <si>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</si>
  <si>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</si>
  <si>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</si>
  <si>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</si>
  <si>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</si>
  <si>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</si>
  <si>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</si>
  <si>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</si>
  <si>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</si>
  <si>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</si>
  <si>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</si>
  <si>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</si>
  <si>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</si>
  <si>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</si>
  <si>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</si>
  <si>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</si>
  <si>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</si>
  <si>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</si>
  <si>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</si>
  <si>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</si>
  <si>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</si>
  <si>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</si>
  <si>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</si>
  <si>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</si>
  <si>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</si>
  <si>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</si>
  <si>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</si>
  <si>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</si>
  <si>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</si>
  <si>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</si>
  <si>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</si>
  <si>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</si>
  <si>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</si>
  <si>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</si>
  <si>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</si>
  <si>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</si>
  <si>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</si>
  <si>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</si>
  <si>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</si>
  <si>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</si>
  <si>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</si>
  <si>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</si>
  <si>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</si>
  <si>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</si>
  <si>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</si>
  <si>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</si>
  <si>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</si>
  <si>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</si>
  <si>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</si>
  <si>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</si>
  <si>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</si>
  <si>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</si>
  <si>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</si>
  <si>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</si>
  <si>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</si>
  <si>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</si>
  <si>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</si>
  <si>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</si>
  <si>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</si>
  <si>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</si>
  <si>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</si>
  <si>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</si>
  <si>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</si>
  <si>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</si>
  <si>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</si>
  <si>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</si>
  <si>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</si>
  <si>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</si>
  <si>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</si>
  <si>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</si>
  <si>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</si>
  <si>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</si>
  <si>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</si>
  <si>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</si>
  <si>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</si>
  <si>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</si>
  <si>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</si>
  <si>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</si>
  <si>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</si>
  <si>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</si>
  <si>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</si>
  <si>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</si>
  <si>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</si>
  <si>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</si>
  <si>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</si>
  <si>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</si>
  <si>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</si>
  <si>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</si>
  <si>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</si>
  <si>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</si>
  <si>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</si>
  <si>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</si>
  <si>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</si>
  <si>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</si>
  <si>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</si>
  <si>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</si>
  <si>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</si>
  <si>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</si>
  <si>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</si>
  <si>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</si>
  <si>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</si>
  <si>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</si>
  <si>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</si>
  <si>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</si>
  <si>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</si>
  <si>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</si>
  <si>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</si>
  <si>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</si>
  <si>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</si>
  <si>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</si>
  <si>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</si>
  <si>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</si>
  <si>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</si>
  <si>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</si>
  <si>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</si>
  <si>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</si>
  <si>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</si>
  <si>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</si>
  <si>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</si>
  <si>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</si>
  <si>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</si>
  <si>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</si>
  <si>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</si>
  <si>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</si>
  <si>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</si>
  <si>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</si>
  <si>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</si>
  <si>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</si>
  <si>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</si>
  <si>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</si>
  <si>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</si>
  <si>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</si>
  <si>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</si>
  <si>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</si>
  <si>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</si>
  <si>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</si>
  <si>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</si>
  <si>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</si>
  <si>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</si>
  <si>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</si>
  <si>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</si>
  <si>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</si>
  <si>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</si>
  <si>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</si>
  <si>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</si>
  <si>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</si>
  <si>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</si>
  <si>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</si>
  <si>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</si>
  <si>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</si>
  <si>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</si>
  <si>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</si>
  <si>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</si>
  <si>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</si>
  <si>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</si>
  <si>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</si>
  <si>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</si>
  <si>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</si>
  <si>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</si>
  <si>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</si>
  <si>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</si>
  <si>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</si>
  <si>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</si>
  <si>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</si>
  <si>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</si>
  <si>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</si>
  <si>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</si>
  <si>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</si>
  <si>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</si>
  <si>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</si>
  <si>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</si>
  <si>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</si>
  <si>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</si>
  <si>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</si>
  <si>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</si>
  <si>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</si>
  <si>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</si>
  <si>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</si>
  <si>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</si>
  <si>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</si>
  <si>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</si>
  <si>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</si>
  <si>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</si>
  <si>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</si>
  <si>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</si>
  <si>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</si>
  <si>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</si>
  <si>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</si>
  <si>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</si>
  <si>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</si>
  <si>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</si>
  <si>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</si>
  <si>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</si>
  <si>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</si>
  <si>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</si>
  <si>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</si>
  <si>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</si>
  <si>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</si>
  <si>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</si>
  <si>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</si>
  <si>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</si>
  <si>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</si>
  <si>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</si>
  <si>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</si>
  <si>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</si>
  <si>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</si>
  <si>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</si>
  <si>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</si>
  <si>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</si>
  <si>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</si>
  <si>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</si>
  <si>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</si>
  <si>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</si>
  <si>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</si>
  <si>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</si>
  <si>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</si>
  <si>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</si>
  <si>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</si>
  <si>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</si>
  <si>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</si>
  <si>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</si>
  <si>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</si>
  <si>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</si>
  <si>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</si>
  <si>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</si>
  <si>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</si>
  <si>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</si>
  <si>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</si>
  <si>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</si>
  <si>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</si>
  <si>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</si>
  <si>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</si>
  <si>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</si>
  <si>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</si>
  <si>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</si>
  <si>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</si>
  <si>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</si>
  <si>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</si>
  <si>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</si>
  <si>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</si>
  <si>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</si>
  <si>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</si>
  <si>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</si>
  <si>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</si>
  <si>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</si>
  <si>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</si>
  <si>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</si>
  <si>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</si>
  <si>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</si>
  <si>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</si>
  <si>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</si>
  <si>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</si>
  <si>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</si>
  <si>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</si>
  <si>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</si>
  <si>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</si>
  <si>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</si>
  <si>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</si>
  <si>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</si>
  <si>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</si>
  <si>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</si>
  <si>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</si>
  <si>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</si>
  <si>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</si>
  <si>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</si>
  <si>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</si>
  <si>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</si>
  <si>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</si>
  <si>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</si>
  <si>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</si>
  <si>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</si>
  <si>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</si>
  <si>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</si>
  <si>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</si>
  <si>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</si>
  <si>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</si>
  <si>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</si>
  <si>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</si>
  <si>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</si>
  <si>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</si>
  <si>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</si>
  <si>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</si>
  <si>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</si>
  <si>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</si>
  <si>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</si>
  <si>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</si>
  <si>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</si>
  <si>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</si>
  <si>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</si>
  <si>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</si>
  <si>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</si>
  <si>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</si>
  <si>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</si>
  <si>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</si>
  <si>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</si>
  <si>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</si>
  <si>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</si>
  <si>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</si>
  <si>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</si>
  <si>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</si>
  <si>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</si>
  <si>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</si>
  <si>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</si>
  <si>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</si>
  <si>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</si>
  <si>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</si>
  <si>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</si>
  <si>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</si>
  <si>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</si>
  <si>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</si>
  <si>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</si>
  <si>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</si>
  <si>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</si>
  <si>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</si>
  <si>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</si>
  <si>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</si>
  <si>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</si>
  <si>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</si>
  <si>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</si>
  <si>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</si>
  <si>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</si>
  <si>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</si>
  <si>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</si>
  <si>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</si>
  <si>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</si>
  <si>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</si>
  <si>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</si>
  <si>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</si>
  <si>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</si>
  <si>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</si>
  <si>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</si>
  <si>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</si>
  <si>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</si>
  <si>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</si>
  <si>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</si>
  <si>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</si>
  <si>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</si>
  <si>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</si>
  <si>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</si>
  <si>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</si>
  <si>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</si>
  <si>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</si>
  <si>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</si>
  <si>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</si>
  <si>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</si>
  <si>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</si>
  <si>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</si>
  <si>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</si>
  <si>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</si>
  <si>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</si>
  <si>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</si>
  <si>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</si>
  <si>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</si>
  <si>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</si>
  <si>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</si>
  <si>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</si>
  <si>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</si>
  <si>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</si>
  <si>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</si>
  <si>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</si>
  <si>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</si>
  <si>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</si>
  <si>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</si>
  <si>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</si>
  <si>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</si>
  <si>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</si>
  <si>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</si>
  <si>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</si>
  <si>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</si>
  <si>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</si>
  <si>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</si>
  <si>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</si>
  <si>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</si>
  <si>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</si>
  <si>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</si>
  <si>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</si>
  <si>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</si>
  <si>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</si>
  <si>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</si>
  <si>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</si>
  <si>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</si>
  <si>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</si>
  <si>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</si>
  <si>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</si>
  <si>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</si>
  <si>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</si>
  <si>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</si>
  <si>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</si>
  <si>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</si>
  <si>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</si>
  <si>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</si>
  <si>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</si>
  <si>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</si>
  <si>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</si>
  <si>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</si>
  <si>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</si>
  <si>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</si>
  <si>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</si>
  <si>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</si>
  <si>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</si>
  <si>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</si>
  <si>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</si>
  <si>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</si>
  <si>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</si>
  <si>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</si>
  <si>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</si>
  <si>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</si>
  <si>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</si>
  <si>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</si>
  <si>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</si>
  <si>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</si>
  <si>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</si>
  <si>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</si>
  <si>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</si>
  <si>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</si>
  <si>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</si>
  <si>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</si>
  <si>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</si>
  <si>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</si>
  <si>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</si>
  <si>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</si>
  <si>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</si>
  <si>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</si>
  <si>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</si>
  <si>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</si>
  <si>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</si>
  <si>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</si>
  <si>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</si>
  <si>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</si>
  <si>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</si>
  <si>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</si>
  <si>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</si>
  <si>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</si>
  <si>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</si>
  <si>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</si>
  <si>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</si>
  <si>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</si>
  <si>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</si>
  <si>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</si>
  <si>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</si>
  <si>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</si>
  <si>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</si>
  <si>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</si>
  <si>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</si>
  <si>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</si>
  <si>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</si>
  <si>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</si>
  <si>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</si>
  <si>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</si>
  <si>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</si>
  <si>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</si>
  <si>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</si>
  <si>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</si>
  <si>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</si>
  <si>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</si>
  <si>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</si>
  <si>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</si>
  <si>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</si>
  <si>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</si>
  <si>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</si>
  <si>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</si>
  <si>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</si>
  <si>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</si>
  <si>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</si>
  <si>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</si>
  <si>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</si>
  <si>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</si>
  <si>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</si>
  <si>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</si>
  <si>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</si>
  <si>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</si>
  <si>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</si>
  <si>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</si>
  <si>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</si>
  <si>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</si>
  <si>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</si>
  <si>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</si>
  <si>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</si>
  <si>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</si>
  <si>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</si>
  <si>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</si>
  <si>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</si>
  <si>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</si>
  <si>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</si>
  <si>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</si>
  <si>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</si>
  <si>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</si>
  <si>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</si>
  <si>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</si>
  <si>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</si>
  <si>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</si>
  <si>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</si>
  <si>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</si>
  <si>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</si>
  <si>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</si>
  <si>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</si>
  <si>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</si>
  <si>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</si>
  <si>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</si>
  <si>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</si>
  <si>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</si>
  <si>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</si>
  <si>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</si>
  <si>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</si>
  <si>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</si>
  <si>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</si>
  <si>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</si>
  <si>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</si>
  <si>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</si>
  <si>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</si>
  <si>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</si>
  <si>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</si>
  <si>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</si>
  <si>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</si>
  <si>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</si>
  <si>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</si>
  <si>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</si>
  <si>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</si>
  <si>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</si>
  <si>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</si>
  <si>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</si>
  <si>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</si>
  <si>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</si>
  <si>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</si>
  <si>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</si>
  <si>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</si>
  <si>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</si>
  <si>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</si>
  <si>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</si>
  <si>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</si>
  <si>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</si>
  <si>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</si>
  <si>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</si>
  <si>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</si>
  <si>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</si>
  <si>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</si>
  <si>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</si>
  <si>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</si>
  <si>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</si>
  <si>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</si>
  <si>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</si>
  <si>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</si>
  <si>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</si>
  <si>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</si>
  <si>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</si>
  <si>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</si>
  <si>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</si>
  <si>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</si>
  <si>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</si>
  <si>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</si>
  <si>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</si>
  <si>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</si>
  <si>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</si>
  <si>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</si>
  <si>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</si>
  <si>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</si>
  <si>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</si>
  <si>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</si>
  <si>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</si>
  <si>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</si>
  <si>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</si>
  <si>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</si>
  <si>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</si>
  <si>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</si>
  <si>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</si>
  <si>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</si>
  <si>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</si>
  <si>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</si>
  <si>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</si>
  <si>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</si>
  <si>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</si>
  <si>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</si>
  <si>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</si>
  <si>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</si>
  <si>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</si>
  <si>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</si>
  <si>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</si>
  <si>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</si>
  <si>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</si>
  <si>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</si>
  <si>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</si>
  <si>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</si>
  <si>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</si>
  <si>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</si>
  <si>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</si>
  <si>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</si>
  <si>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</si>
  <si>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</si>
  <si>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</si>
  <si>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</si>
  <si>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</si>
  <si>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</si>
  <si>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</si>
  <si>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</si>
  <si>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</si>
  <si>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</si>
  <si>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</si>
  <si>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</si>
  <si>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</si>
  <si>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</si>
  <si>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</si>
  <si>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</si>
  <si>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</si>
  <si>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</si>
  <si>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</si>
  <si>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</si>
  <si>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</si>
  <si>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</si>
  <si>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</si>
  <si>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</si>
  <si>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</si>
  <si>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</si>
  <si>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</si>
  <si>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</si>
  <si>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</si>
  <si>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</si>
  <si>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</si>
  <si>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</si>
  <si>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</si>
  <si>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</si>
  <si>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</si>
  <si>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</si>
  <si>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</si>
  <si>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</si>
  <si>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</si>
  <si>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</si>
  <si>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</si>
  <si>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</si>
  <si>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</si>
  <si>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</si>
  <si>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</si>
  <si>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</si>
  <si>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</si>
  <si>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</si>
  <si>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</si>
  <si>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</si>
  <si>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</si>
  <si>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</si>
  <si>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</si>
  <si>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</si>
  <si>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</si>
  <si>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</si>
  <si>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</si>
  <si>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</si>
  <si>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</si>
  <si>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</si>
  <si>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</si>
  <si>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</si>
  <si>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</si>
  <si>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</si>
  <si>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</si>
  <si>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</si>
  <si>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</si>
  <si>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</si>
  <si>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</si>
  <si>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</si>
  <si>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</si>
  <si>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</si>
  <si>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</si>
  <si>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</si>
  <si>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</si>
  <si>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</si>
  <si>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</si>
  <si>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</si>
  <si>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</si>
  <si>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</si>
  <si>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</si>
  <si>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</si>
  <si>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</si>
  <si>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</si>
  <si>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</si>
  <si>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</si>
  <si>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</si>
  <si>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</si>
  <si>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</si>
  <si>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</si>
  <si>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</si>
  <si>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</si>
  <si>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</si>
  <si>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</si>
  <si>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</si>
  <si>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</si>
  <si>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</si>
  <si>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</si>
  <si>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</si>
  <si>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</si>
  <si>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</si>
  <si>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</si>
  <si>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</si>
  <si>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</si>
  <si>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</si>
  <si>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</si>
  <si>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</si>
  <si>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</si>
  <si>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</si>
  <si>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</si>
  <si>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</si>
  <si>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</si>
  <si>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</si>
  <si>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</si>
  <si>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</si>
  <si>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</si>
  <si>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</si>
  <si>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</si>
  <si>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</si>
  <si>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</si>
  <si>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</si>
  <si>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</si>
  <si>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</si>
  <si>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</si>
  <si>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</si>
  <si>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</si>
  <si>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</si>
  <si>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</si>
  <si>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</si>
  <si>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</si>
  <si>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</si>
  <si>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</si>
  <si>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</si>
  <si>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</si>
  <si>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</si>
  <si>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</si>
  <si>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</si>
  <si>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</si>
  <si>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</si>
  <si>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</si>
  <si>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</si>
  <si>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</si>
  <si>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</si>
  <si>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</si>
  <si>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</si>
  <si>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</si>
  <si>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</si>
  <si>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</si>
  <si>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</si>
  <si>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</si>
  <si>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</si>
  <si>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</si>
  <si>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</si>
  <si>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</si>
  <si>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</si>
  <si>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</si>
  <si>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</si>
  <si>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</si>
  <si>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</si>
  <si>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</si>
  <si>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</si>
  <si>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</si>
  <si>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</si>
  <si>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</si>
  <si>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</si>
  <si>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</si>
  <si>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</si>
  <si>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</si>
  <si>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</si>
  <si>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</si>
  <si>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</si>
  <si>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</si>
  <si>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</si>
  <si>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</si>
  <si>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</si>
  <si>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</si>
  <si>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</si>
  <si>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</si>
  <si>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</si>
  <si>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</si>
  <si>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</si>
  <si>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</si>
  <si>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</si>
  <si>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</si>
  <si>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</si>
  <si>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</si>
  <si>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</si>
  <si>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</si>
  <si>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</si>
  <si>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</si>
  <si>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</si>
  <si>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</si>
  <si>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</si>
  <si>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</si>
  <si>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</si>
  <si>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</si>
  <si>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</si>
  <si>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</si>
  <si>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</si>
  <si>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</si>
  <si>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</si>
  <si>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</si>
  <si>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</si>
  <si>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</si>
  <si>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</si>
  <si>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</si>
  <si>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</si>
  <si>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</si>
  <si>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</si>
  <si>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</si>
  <si>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</si>
  <si>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</si>
  <si>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</si>
  <si>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</si>
  <si>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</si>
  <si>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</si>
  <si>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</si>
  <si>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</si>
  <si>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</si>
  <si>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</si>
  <si>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</si>
  <si>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</si>
  <si>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</si>
  <si>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</si>
  <si>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</si>
  <si>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</si>
  <si>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</si>
  <si>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</si>
  <si>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</si>
  <si>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</si>
  <si>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</si>
  <si>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</si>
  <si>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</si>
  <si>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</si>
  <si>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</si>
  <si>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</si>
  <si>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</si>
  <si>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</si>
  <si>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</si>
  <si>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</si>
  <si>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</si>
  <si>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</si>
  <si>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</si>
  <si>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</si>
  <si>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</si>
  <si>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</si>
  <si>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</si>
  <si>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</si>
  <si>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</si>
  <si>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</si>
  <si>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</si>
  <si>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</si>
  <si>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</si>
  <si>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</si>
  <si>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</si>
  <si>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</si>
  <si>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</si>
  <si>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</si>
  <si>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</si>
  <si>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</si>
  <si>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</si>
  <si>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</si>
  <si>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</si>
  <si>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</si>
  <si>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</si>
  <si>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</si>
  <si>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</si>
  <si>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</si>
  <si>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</si>
  <si>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</si>
  <si>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</si>
  <si>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</si>
  <si>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</si>
  <si>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</si>
  <si>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</si>
  <si>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</si>
  <si>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</si>
  <si>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</si>
  <si>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</si>
  <si>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</si>
  <si>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</si>
  <si>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</si>
  <si>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</si>
  <si>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</si>
  <si>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</si>
  <si>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</si>
  <si>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</si>
  <si>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</si>
  <si>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</si>
  <si>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</si>
  <si>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</si>
  <si>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</si>
  <si>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</si>
  <si>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</si>
  <si>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</si>
  <si>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</si>
  <si>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</si>
  <si>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</si>
  <si>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</si>
  <si>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</si>
  <si>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</si>
  <si>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</si>
  <si>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</si>
  <si>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</si>
  <si>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</si>
  <si>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</si>
  <si>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</si>
  <si>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</si>
  <si>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</si>
  <si>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</si>
  <si>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</si>
  <si>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</si>
  <si>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</si>
  <si>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</si>
  <si>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</si>
  <si>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</si>
  <si>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</si>
  <si>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</si>
  <si>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</si>
  <si>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</si>
  <si>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</si>
  <si>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</si>
  <si>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</si>
  <si>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</si>
  <si>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</si>
  <si>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</si>
  <si>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</si>
  <si>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</si>
  <si>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</si>
  <si>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</si>
  <si>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</si>
  <si>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</si>
  <si>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</si>
  <si>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</si>
  <si>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</si>
  <si>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</si>
  <si>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</si>
  <si>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</si>
  <si>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</si>
  <si>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</si>
  <si>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</si>
  <si>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</si>
  <si>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</si>
  <si>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</si>
  <si>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</si>
  <si>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</si>
  <si>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</si>
  <si>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</si>
  <si>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</si>
  <si>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</si>
  <si>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</si>
  <si>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</si>
  <si>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</si>
  <si>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</si>
  <si>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</si>
  <si>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</si>
  <si>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</si>
  <si>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</si>
  <si>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</si>
  <si>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</si>
  <si>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</si>
  <si>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</si>
  <si>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</si>
  <si>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</si>
  <si>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</si>
  <si>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</si>
  <si>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</si>
  <si>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</si>
  <si>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</si>
  <si>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</si>
  <si>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</si>
  <si>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</si>
  <si>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</si>
  <si>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</si>
  <si>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</si>
  <si>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</si>
  <si>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</si>
  <si>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</si>
  <si>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</si>
  <si>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</si>
  <si>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</si>
  <si>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</si>
  <si>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</si>
  <si>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</si>
  <si>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</si>
  <si>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</si>
  <si>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</si>
  <si>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</si>
  <si>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</si>
  <si>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</si>
  <si>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</si>
  <si>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</si>
  <si>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</si>
  <si>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</si>
  <si>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</si>
  <si>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</si>
  <si>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</si>
  <si>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</si>
  <si>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</si>
  <si>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</si>
  <si>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</si>
  <si>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</si>
  <si>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</si>
  <si>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</si>
  <si>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</si>
  <si>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</si>
  <si>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</si>
  <si>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</si>
  <si>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</si>
  <si>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</si>
  <si>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</si>
  <si>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</si>
  <si>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</si>
  <si>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</si>
  <si>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</si>
  <si>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</si>
  <si>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</si>
  <si>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</si>
  <si>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</si>
  <si>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</si>
  <si>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</si>
  <si>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</si>
  <si>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</si>
  <si>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</si>
  <si>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</si>
  <si>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</si>
  <si>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</si>
  <si>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</si>
  <si>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</si>
  <si>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</si>
  <si>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</si>
  <si>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</si>
  <si>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</si>
  <si>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</si>
  <si>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</si>
  <si>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</si>
  <si>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</si>
  <si>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</si>
  <si>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</si>
  <si>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</si>
  <si>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</si>
  <si>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</si>
  <si>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</si>
  <si>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</si>
  <si>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</si>
  <si>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</si>
  <si>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</si>
  <si>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</si>
  <si>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</si>
  <si>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</si>
  <si>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</si>
  <si>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</si>
  <si>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</si>
  <si>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</si>
  <si>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</si>
  <si>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</si>
  <si>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</si>
  <si>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</si>
  <si>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</si>
  <si>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</si>
  <si>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</si>
  <si>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</si>
  <si>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</si>
  <si>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</si>
  <si>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</si>
  <si>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</si>
  <si>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</si>
  <si>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</si>
  <si>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</si>
  <si>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</si>
  <si>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</si>
  <si>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</si>
  <si>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</si>
  <si>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</si>
  <si>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</si>
  <si>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</si>
  <si>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</si>
  <si>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</si>
  <si>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</si>
  <si>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</si>
  <si>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</si>
  <si>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</si>
  <si>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</si>
  <si>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</si>
  <si>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</si>
  <si>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</si>
  <si>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</si>
  <si>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</si>
  <si>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</si>
  <si>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</si>
  <si>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</si>
  <si>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</si>
  <si>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</si>
  <si>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</si>
  <si>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</si>
  <si>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</si>
  <si>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</si>
  <si>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</si>
  <si>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</si>
  <si>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</si>
  <si>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</si>
  <si>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</si>
  <si>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</si>
  <si>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</si>
  <si>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</si>
  <si>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</si>
  <si>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</si>
  <si>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</si>
  <si>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</si>
  <si>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</si>
  <si>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</si>
  <si>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</si>
  <si>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</si>
  <si>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</si>
  <si>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</si>
  <si>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</si>
  <si>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</si>
  <si>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</si>
  <si>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</si>
  <si>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</si>
  <si>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</si>
  <si>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</si>
  <si>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</si>
  <si>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</si>
  <si>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</si>
  <si>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</si>
  <si>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</si>
  <si>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</si>
  <si>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</si>
  <si>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</si>
  <si>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</si>
  <si>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</si>
  <si>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</si>
  <si>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</si>
  <si>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</si>
  <si>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</si>
  <si>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</si>
  <si>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</si>
  <si>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</si>
  <si>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</si>
  <si>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</si>
  <si>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</si>
  <si>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</si>
  <si>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</si>
  <si>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</si>
  <si>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</si>
  <si>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</si>
  <si>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</si>
  <si>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</si>
  <si>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</si>
  <si>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</si>
  <si>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</si>
  <si>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</si>
  <si>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</si>
  <si>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</si>
  <si>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</si>
  <si>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</si>
  <si>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</si>
  <si>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</si>
  <si>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</si>
  <si>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</si>
  <si>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</si>
  <si>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</si>
  <si>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</si>
  <si>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</si>
  <si>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</si>
  <si>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</si>
  <si>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</si>
  <si>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</si>
  <si>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</si>
  <si>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</si>
  <si>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</si>
  <si>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</si>
  <si>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</si>
  <si>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</si>
  <si>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</si>
  <si>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</si>
  <si>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</si>
  <si>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</si>
  <si>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</si>
  <si>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</si>
  <si>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</si>
  <si>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</si>
  <si>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</si>
  <si>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</si>
  <si>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</si>
  <si>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</si>
  <si>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</si>
  <si>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</si>
  <si>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</si>
  <si>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</si>
  <si>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</si>
  <si>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</si>
  <si>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</si>
  <si>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</si>
  <si>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</si>
  <si>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</si>
  <si>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</si>
  <si>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</si>
  <si>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</si>
  <si>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</si>
  <si>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</si>
  <si>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</si>
  <si>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</si>
  <si>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</si>
  <si>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</si>
  <si>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</si>
  <si>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</si>
  <si>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</si>
  <si>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</si>
  <si>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</si>
  <si>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</si>
  <si>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</si>
  <si>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</si>
  <si>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</si>
  <si>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</si>
  <si>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</si>
  <si>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</si>
  <si>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</si>
  <si>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</si>
  <si>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</si>
  <si>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</si>
  <si>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</si>
  <si>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</si>
  <si>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</si>
  <si>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</si>
  <si>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</si>
  <si>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</si>
  <si>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</si>
  <si>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</si>
  <si>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</si>
  <si>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</si>
  <si>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</si>
  <si>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</si>
  <si>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</si>
  <si>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</si>
  <si>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</si>
  <si>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</si>
  <si>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</si>
  <si>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</si>
  <si>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</si>
  <si>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</si>
  <si>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</si>
  <si>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</si>
  <si>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</si>
  <si>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</si>
  <si>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</si>
  <si>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</si>
  <si>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</si>
  <si>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</si>
  <si>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</si>
  <si>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</si>
  <si>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</si>
  <si>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</si>
  <si>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</si>
  <si>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</si>
  <si>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</si>
  <si>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</si>
  <si>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</si>
  <si>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</si>
  <si>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</si>
  <si>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</si>
  <si>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</si>
  <si>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</si>
  <si>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</si>
  <si>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</si>
  <si>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</si>
  <si>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</si>
  <si>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</si>
  <si>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</si>
  <si>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</si>
  <si>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</si>
  <si>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</si>
  <si>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</si>
  <si>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</si>
  <si>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</si>
  <si>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</si>
  <si>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</si>
  <si>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</si>
  <si>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</si>
  <si>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</si>
  <si>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</si>
  <si>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</si>
  <si>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</si>
  <si>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</si>
  <si>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</si>
  <si>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</si>
  <si>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</si>
  <si>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</si>
  <si>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</si>
  <si>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</si>
  <si>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</si>
  <si>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</si>
  <si>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</si>
  <si>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</si>
  <si>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</si>
  <si>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</si>
  <si>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</si>
  <si>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</si>
  <si>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</si>
  <si>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</si>
  <si>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</si>
  <si>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</si>
  <si>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</si>
  <si>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</si>
  <si>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</si>
  <si>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</si>
  <si>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</si>
  <si>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</si>
  <si>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</si>
  <si>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</si>
  <si>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</si>
  <si>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</si>
  <si>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</si>
  <si>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</si>
  <si>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</si>
  <si>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</si>
  <si>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</si>
  <si>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</si>
  <si>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</si>
  <si>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</si>
  <si>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</si>
  <si>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</si>
  <si>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</si>
  <si>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</si>
  <si>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</si>
  <si>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</si>
  <si>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</si>
  <si>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</si>
  <si>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</si>
  <si>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</si>
  <si>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</si>
  <si>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</si>
  <si>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</si>
  <si>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</si>
  <si>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</si>
  <si>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</si>
  <si>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</si>
  <si>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</si>
  <si>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</si>
  <si>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</si>
  <si>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</si>
  <si>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</si>
  <si>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</si>
  <si>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</si>
  <si>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</si>
  <si>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</si>
  <si>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</si>
  <si>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</si>
  <si>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</si>
  <si>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</si>
  <si>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</si>
  <si>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</si>
  <si>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</si>
  <si>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</si>
  <si>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</si>
  <si>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</si>
  <si>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</si>
  <si>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</si>
  <si>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</si>
  <si>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</si>
  <si>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</si>
  <si>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</si>
  <si>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</si>
  <si>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</si>
  <si>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</si>
  <si>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</si>
  <si>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</si>
  <si>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</si>
  <si>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</si>
  <si>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</si>
  <si>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</si>
  <si>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</si>
  <si>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</si>
  <si>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</si>
  <si>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</si>
  <si>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</si>
  <si>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</si>
  <si>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</si>
  <si>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</si>
  <si>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</si>
  <si>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</si>
  <si>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</si>
  <si>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</si>
  <si>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</si>
  <si>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</si>
  <si>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</si>
  <si>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</si>
  <si>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</si>
  <si>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</si>
  <si>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</si>
  <si>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</si>
  <si>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</si>
  <si>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</si>
  <si>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</si>
  <si>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</si>
  <si>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</si>
  <si>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</si>
  <si>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</si>
  <si>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</si>
  <si>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</si>
  <si>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</si>
  <si>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</si>
  <si>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</si>
  <si>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</si>
  <si>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</si>
  <si>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</si>
  <si>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</si>
  <si>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</si>
  <si>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</si>
  <si>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</si>
  <si>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</si>
  <si>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</si>
  <si>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</si>
  <si>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</si>
  <si>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</si>
  <si>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</si>
  <si>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</si>
  <si>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</si>
  <si>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</si>
  <si>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</si>
  <si>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</si>
  <si>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</si>
  <si>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</si>
  <si>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</si>
  <si>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</si>
  <si>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</si>
  <si>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</si>
  <si>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</si>
  <si>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</si>
  <si>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</si>
  <si>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</si>
  <si>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</si>
  <si>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</si>
  <si>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</si>
  <si>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</si>
  <si>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</si>
  <si>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</si>
  <si>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</si>
  <si>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</si>
  <si>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</si>
  <si>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</si>
  <si>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</si>
  <si>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</si>
  <si>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</si>
  <si>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</si>
  <si>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</si>
  <si>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</si>
  <si>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</si>
  <si>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</si>
  <si>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</si>
  <si>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</si>
  <si>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</si>
  <si>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</si>
  <si>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</si>
  <si>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</si>
  <si>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</si>
  <si>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</si>
  <si>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</si>
  <si>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</si>
  <si>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</si>
  <si>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</si>
  <si>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</si>
  <si>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</si>
  <si>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</si>
  <si>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</si>
  <si>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</si>
  <si>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</si>
  <si>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</si>
  <si>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</si>
  <si>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</si>
  <si>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</si>
  <si>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</si>
  <si>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</si>
  <si>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</si>
  <si>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</si>
  <si>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</si>
  <si>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</si>
  <si>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</si>
  <si>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</si>
  <si>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</si>
  <si>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</si>
  <si>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</si>
  <si>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</si>
  <si>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</si>
  <si>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</si>
  <si>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</si>
  <si>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</si>
  <si>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</si>
  <si>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</si>
  <si>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</si>
  <si>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</si>
  <si>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</si>
  <si>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</si>
  <si>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</si>
  <si>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</si>
  <si>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</si>
  <si>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</si>
  <si>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</si>
  <si>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</si>
  <si>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</si>
  <si>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</si>
  <si>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</si>
  <si>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</si>
  <si>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</si>
  <si>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</si>
  <si>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</si>
  <si>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</si>
  <si>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</si>
  <si>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</si>
  <si>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</si>
  <si>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</si>
  <si>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</si>
  <si>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</si>
  <si>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</si>
  <si>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</si>
  <si>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</si>
  <si>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</si>
  <si>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</si>
  <si>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</si>
  <si>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</si>
  <si>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</si>
  <si>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</si>
  <si>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</si>
  <si>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</si>
  <si>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</si>
  <si>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</si>
  <si>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</si>
  <si>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</si>
  <si>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</si>
  <si>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</si>
  <si>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</si>
  <si>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</si>
  <si>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</si>
  <si>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</si>
  <si>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</si>
  <si>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</si>
  <si>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</si>
  <si>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</si>
  <si>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</si>
  <si>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</si>
  <si>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</si>
  <si>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</si>
  <si>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</si>
  <si>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</si>
  <si>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</si>
  <si>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</si>
  <si>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</si>
  <si>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</si>
  <si>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</si>
  <si>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</si>
  <si>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</si>
  <si>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</si>
  <si>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</si>
  <si>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</si>
  <si>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</si>
  <si>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</si>
  <si>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</si>
  <si>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</si>
  <si>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</si>
  <si>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</si>
  <si>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</si>
  <si>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</si>
  <si>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</si>
  <si>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</si>
  <si>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</si>
  <si>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</si>
  <si>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</si>
  <si>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</si>
  <si>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</si>
  <si>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</si>
  <si>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</si>
  <si>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</si>
  <si>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</si>
  <si>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</si>
  <si>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</si>
  <si>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</si>
  <si>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</si>
  <si>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</si>
  <si>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</si>
  <si>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</si>
  <si>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</si>
  <si>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</si>
  <si>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</si>
  <si>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</si>
  <si>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</si>
  <si>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</si>
  <si>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</si>
  <si>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</si>
  <si>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</si>
  <si>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</si>
  <si>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</si>
  <si>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</si>
  <si>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</si>
  <si>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</si>
  <si>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</si>
  <si>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</si>
  <si>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</si>
  <si>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</si>
  <si>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</si>
  <si>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</si>
  <si>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</si>
  <si>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</si>
  <si>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</si>
  <si>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</si>
  <si>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</si>
  <si>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</si>
  <si>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</si>
  <si>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</si>
  <si>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</si>
  <si>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</si>
  <si>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</si>
  <si>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</si>
  <si>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</si>
  <si>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</si>
  <si>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</si>
  <si>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</si>
  <si>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</si>
  <si>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</si>
  <si>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</si>
  <si>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</si>
  <si>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</si>
  <si>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</si>
  <si>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</si>
  <si>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</si>
  <si>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</si>
  <si>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</si>
  <si>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</si>
  <si>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</si>
  <si>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</si>
  <si>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</si>
  <si>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</si>
  <si>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</si>
  <si>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</si>
  <si>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</si>
  <si>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</si>
  <si>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</si>
  <si>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</si>
  <si>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</si>
  <si>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</si>
  <si>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</si>
  <si>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</si>
  <si>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</si>
  <si>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</si>
  <si>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</si>
  <si>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</si>
  <si>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</si>
  <si>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</si>
  <si>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</si>
  <si>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</si>
  <si>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</si>
  <si>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</si>
  <si>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</si>
  <si>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</si>
  <si>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</si>
  <si>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</si>
  <si>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</si>
  <si>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</si>
  <si>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</si>
  <si>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</si>
  <si>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</si>
  <si>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</si>
  <si>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</si>
  <si>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</si>
  <si>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</si>
  <si>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</si>
  <si>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</si>
  <si>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</si>
  <si>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</si>
  <si>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</si>
  <si>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</si>
  <si>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</si>
  <si>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</si>
  <si>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</si>
  <si>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</si>
  <si>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</si>
  <si>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</si>
  <si>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</si>
  <si>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</si>
  <si>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</si>
  <si>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</si>
  <si>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</si>
  <si>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</si>
  <si>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</si>
  <si>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</si>
  <si>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</si>
  <si>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</si>
  <si>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</si>
  <si>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</si>
  <si>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</si>
  <si>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</si>
  <si>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</si>
  <si>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</si>
  <si>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</si>
  <si>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</si>
  <si>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</si>
  <si>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</si>
  <si>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</si>
  <si>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</si>
  <si>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</si>
  <si>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</si>
  <si>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</si>
  <si>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</si>
  <si>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</si>
  <si>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</si>
  <si>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</si>
  <si>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</si>
  <si>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</si>
  <si>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</si>
  <si>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</si>
  <si>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</si>
  <si>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</si>
  <si>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</si>
  <si>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</si>
  <si>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</si>
  <si>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</si>
  <si>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</si>
  <si>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</si>
  <si>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</si>
  <si>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</si>
  <si>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</si>
  <si>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</si>
  <si>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</si>
  <si>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</si>
  <si>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</si>
  <si>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</si>
  <si>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</si>
  <si>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</si>
  <si>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</si>
  <si>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</si>
  <si>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</si>
  <si>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</si>
  <si>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</si>
  <si>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</si>
  <si>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</si>
  <si>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</si>
  <si>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</si>
  <si>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</si>
  <si>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</si>
  <si>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</si>
  <si>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</si>
  <si>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</si>
  <si>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</si>
  <si>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</si>
  <si>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</si>
  <si>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</si>
  <si>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</si>
  <si>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</si>
  <si>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</si>
  <si>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</si>
  <si>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</si>
  <si>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</si>
  <si>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</si>
  <si>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</si>
  <si>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</si>
  <si>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</si>
  <si>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</si>
  <si>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</si>
  <si>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</si>
  <si>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</si>
  <si>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</si>
  <si>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</si>
  <si>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</si>
  <si>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</si>
  <si>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</si>
  <si>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</si>
  <si>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</si>
  <si>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</si>
  <si>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</si>
  <si>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</si>
  <si>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</si>
  <si>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</si>
  <si>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</si>
  <si>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</si>
  <si>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</si>
  <si>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</si>
  <si>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</si>
  <si>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</si>
  <si>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</si>
  <si>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</si>
  <si>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</si>
  <si>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</si>
  <si>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</si>
  <si>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</si>
  <si>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</si>
  <si>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</si>
  <si>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</si>
  <si>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</si>
  <si>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</si>
  <si>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</si>
  <si>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</si>
  <si>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</si>
  <si>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</si>
  <si>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</si>
  <si>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</si>
  <si>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</si>
  <si>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</si>
  <si>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</si>
  <si>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</si>
  <si>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</si>
  <si>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</si>
  <si>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</si>
  <si>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</si>
  <si>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</si>
  <si>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</si>
  <si>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</si>
  <si>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</si>
  <si>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</si>
  <si>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</si>
  <si>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</si>
  <si>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</si>
  <si>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</si>
  <si>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</si>
  <si>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</si>
  <si>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</si>
  <si>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</si>
  <si>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</si>
  <si>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</si>
  <si>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</si>
  <si>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</si>
  <si>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</si>
  <si>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</si>
  <si>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</si>
  <si>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</si>
  <si>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</si>
  <si>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</si>
  <si>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</si>
  <si>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</si>
  <si>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</si>
  <si>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</si>
  <si>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</si>
  <si>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</si>
  <si>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</si>
  <si>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</si>
  <si>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</si>
  <si>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</si>
  <si>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</si>
  <si>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</si>
  <si>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</si>
  <si>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</si>
  <si>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</si>
  <si>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</si>
  <si>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</si>
  <si>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</si>
  <si>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</si>
  <si>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</si>
  <si>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</si>
  <si>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</si>
  <si>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</si>
  <si>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</si>
  <si>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</si>
  <si>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</si>
  <si>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</si>
  <si>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</si>
  <si>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</si>
  <si>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</si>
  <si>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</si>
  <si>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</si>
  <si>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</si>
  <si>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</si>
  <si>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</si>
  <si>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</si>
  <si>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</si>
  <si>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</si>
  <si>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</si>
  <si>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</si>
  <si>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</si>
  <si>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</si>
  <si>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</si>
  <si>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</si>
  <si>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</si>
  <si>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</si>
  <si>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</si>
  <si>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</si>
  <si>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</si>
  <si>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</si>
  <si>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</si>
  <si>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</si>
  <si>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</si>
  <si>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</si>
  <si>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</si>
  <si>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</si>
  <si>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</si>
  <si>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</si>
  <si>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</si>
  <si>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</si>
  <si>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</si>
  <si>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</si>
  <si>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</si>
  <si>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</si>
  <si>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</si>
  <si>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</si>
  <si>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</si>
  <si>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</si>
  <si>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</si>
  <si>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</si>
  <si>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</si>
  <si>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</si>
  <si>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</si>
  <si>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</si>
  <si>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</si>
  <si>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</si>
  <si>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</si>
  <si>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</si>
  <si>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</si>
  <si>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</si>
  <si>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</si>
  <si>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</si>
  <si>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</si>
  <si>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</si>
  <si>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</si>
  <si>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</si>
  <si>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</si>
  <si>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</si>
  <si>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</si>
  <si>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</si>
  <si>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</si>
  <si>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</si>
  <si>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</si>
  <si>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</si>
  <si>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</si>
  <si>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</si>
  <si>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</si>
  <si>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</si>
  <si>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</si>
  <si>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</si>
  <si>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</si>
  <si>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</si>
  <si>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</si>
  <si>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</si>
  <si>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</si>
  <si>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</si>
  <si>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</si>
  <si>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</si>
  <si>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</si>
  <si>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</si>
  <si>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</si>
  <si>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</si>
  <si>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</si>
  <si>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</si>
  <si>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</si>
  <si>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</si>
  <si>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</si>
  <si>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</si>
  <si>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</si>
  <si>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</si>
  <si>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</si>
  <si>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</si>
  <si>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</si>
  <si>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</si>
  <si>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</si>
  <si>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</si>
  <si>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</si>
  <si>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</si>
  <si>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</si>
  <si>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</si>
  <si>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</si>
  <si>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</si>
  <si>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</si>
  <si>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</si>
  <si>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</si>
  <si>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</si>
  <si>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</si>
  <si>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</si>
  <si>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</si>
  <si>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</si>
  <si>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</si>
  <si>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</si>
  <si>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</si>
  <si>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</si>
  <si>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</si>
  <si>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</si>
  <si>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</si>
  <si>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</si>
  <si>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</si>
  <si>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</si>
  <si>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</si>
  <si>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</si>
  <si>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</si>
  <si>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</si>
  <si>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</si>
  <si>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</si>
  <si>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</si>
  <si>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</si>
  <si>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</si>
  <si>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</si>
  <si>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</si>
  <si>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</si>
  <si>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</si>
  <si>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</si>
  <si>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</si>
  <si>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</si>
  <si>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</si>
  <si>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</si>
  <si>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</si>
  <si>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</si>
  <si>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</si>
  <si>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</si>
  <si>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</si>
  <si>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</si>
  <si>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</si>
  <si>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</si>
  <si>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</si>
  <si>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</si>
  <si>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</si>
  <si>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</si>
  <si>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</si>
  <si>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</si>
  <si>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</si>
  <si>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</si>
  <si>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</si>
  <si>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</si>
  <si>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</si>
  <si>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</si>
  <si>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</si>
  <si>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</si>
  <si>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</si>
  <si>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</si>
  <si>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</si>
  <si>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</si>
  <si>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</si>
  <si>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</si>
  <si>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</si>
  <si>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</si>
  <si>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</si>
  <si>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</si>
  <si>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</si>
  <si>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</si>
  <si>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</si>
  <si>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</si>
  <si>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</si>
  <si>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</si>
  <si>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</si>
  <si>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</si>
  <si>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</si>
  <si>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</si>
  <si>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</si>
  <si>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</si>
  <si>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</si>
  <si>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</si>
  <si>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</si>
  <si>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</si>
  <si>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</si>
  <si>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</si>
  <si>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</si>
  <si>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</si>
  <si>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</si>
  <si>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</si>
  <si>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</si>
  <si>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</si>
  <si>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</si>
  <si>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</si>
  <si>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</si>
  <si>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</si>
  <si>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</si>
  <si>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</si>
  <si>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</si>
  <si>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</si>
  <si>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</si>
  <si>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</si>
  <si>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</si>
  <si>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</si>
  <si>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</si>
  <si>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</si>
  <si>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</si>
  <si>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</si>
  <si>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</si>
  <si>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</si>
  <si>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</si>
  <si>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</si>
  <si>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</si>
  <si>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</si>
  <si>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</si>
  <si>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</si>
  <si>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</si>
  <si>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</si>
  <si>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</si>
  <si>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</si>
  <si>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</si>
  <si>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</si>
  <si>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</si>
  <si>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</si>
  <si>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</si>
  <si>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</si>
  <si>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</si>
  <si>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</si>
  <si>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</si>
  <si>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</si>
  <si>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</si>
  <si>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</si>
  <si>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</si>
  <si>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</si>
  <si>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</si>
  <si>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</si>
  <si>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</si>
  <si>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</si>
  <si>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</si>
  <si>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</si>
  <si>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</si>
  <si>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</si>
  <si>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</si>
  <si>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</si>
  <si>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</si>
  <si>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</si>
  <si>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</si>
  <si>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</si>
  <si>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</si>
  <si>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</si>
  <si>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</si>
  <si>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</si>
  <si>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</si>
  <si>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</si>
  <si>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</si>
  <si>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</si>
  <si>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</si>
  <si>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</si>
  <si>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</si>
  <si>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</si>
  <si>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</si>
  <si>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</si>
  <si>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</si>
  <si>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</si>
  <si>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</si>
  <si>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</si>
  <si>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</si>
  <si>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</si>
  <si>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</si>
  <si>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</si>
  <si>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</si>
  <si>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</si>
  <si>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</si>
  <si>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</si>
  <si>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</si>
  <si>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</si>
  <si>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</si>
  <si>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</si>
  <si>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</si>
  <si>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</si>
  <si>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</si>
  <si>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</si>
  <si>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</si>
  <si>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</si>
  <si>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</si>
  <si>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</si>
  <si>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</si>
  <si>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</si>
  <si>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</si>
  <si>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</si>
  <si>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</si>
  <si>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</si>
  <si>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</si>
  <si>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</si>
  <si>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</si>
  <si>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</si>
  <si>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</si>
  <si>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</si>
  <si>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</si>
  <si>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</si>
  <si>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</si>
  <si>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</si>
  <si>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</si>
  <si>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</si>
  <si>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</si>
  <si>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</si>
  <si>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</si>
  <si>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</si>
  <si>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</si>
  <si>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</si>
  <si>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</si>
  <si>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</si>
  <si>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</si>
  <si>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</si>
  <si>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</si>
  <si>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</si>
  <si>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</si>
  <si>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</si>
  <si>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</si>
  <si>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</si>
  <si>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</si>
  <si>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</si>
  <si>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</si>
  <si>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</si>
  <si>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</si>
  <si>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</si>
  <si>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</si>
  <si>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</si>
  <si>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</si>
  <si>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</si>
  <si>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</si>
  <si>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</si>
  <si>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</si>
  <si>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</si>
  <si>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</si>
  <si>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</si>
  <si>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</si>
  <si>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</si>
  <si>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</si>
  <si>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</si>
  <si>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</si>
  <si>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</si>
  <si>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</si>
  <si>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</si>
  <si>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</si>
  <si>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</si>
  <si>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</si>
  <si>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</si>
  <si>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</si>
  <si>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</si>
  <si>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</si>
  <si>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</si>
  <si>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</si>
  <si>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</si>
  <si>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</si>
  <si>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</si>
  <si>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</si>
  <si>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</si>
  <si>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</si>
  <si>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</si>
  <si>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</si>
  <si>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</si>
  <si>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</si>
  <si>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</si>
  <si>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</si>
  <si>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</si>
  <si>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</si>
  <si>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</si>
  <si>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</si>
  <si>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</si>
  <si>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</si>
  <si>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</si>
  <si>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</si>
  <si>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</si>
  <si>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</si>
  <si>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</si>
  <si>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</si>
  <si>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</si>
  <si>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</si>
  <si>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</si>
  <si>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</si>
  <si>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</si>
  <si>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</si>
  <si>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</si>
  <si>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</si>
  <si>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</si>
  <si>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</si>
  <si>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</si>
  <si>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</si>
  <si>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</si>
  <si>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</si>
  <si>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</si>
  <si>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</si>
  <si>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</si>
  <si>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</si>
  <si>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</si>
  <si>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</si>
  <si>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</si>
  <si>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</si>
  <si>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</si>
  <si>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</si>
  <si>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</si>
  <si>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</si>
  <si>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</si>
  <si>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</si>
  <si>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</si>
  <si>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</si>
  <si>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</si>
  <si>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</si>
  <si>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</si>
  <si>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</si>
  <si>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</si>
  <si>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</si>
  <si>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</si>
  <si>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</si>
  <si>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</si>
  <si>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</si>
  <si>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</si>
  <si>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</si>
  <si>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</si>
  <si>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</si>
  <si>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</si>
  <si>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</si>
  <si>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</si>
  <si>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</si>
  <si>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</si>
  <si>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</si>
  <si>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</si>
  <si>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</si>
  <si>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</si>
  <si>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</si>
  <si>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</si>
  <si>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</si>
  <si>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</si>
  <si>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</si>
  <si>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</si>
  <si>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</si>
  <si>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</si>
  <si>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</si>
  <si>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</si>
  <si>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</si>
  <si>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</si>
  <si>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</si>
  <si>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</si>
  <si>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</si>
  <si>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</si>
  <si>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</si>
  <si>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</si>
  <si>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</si>
  <si>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</si>
  <si>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</si>
  <si>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</si>
  <si>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</si>
  <si>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</si>
  <si>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</si>
  <si>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</si>
  <si>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</si>
  <si>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</si>
  <si>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</si>
  <si>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</si>
  <si>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</si>
  <si>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</si>
  <si>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</si>
  <si>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</si>
  <si>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</si>
  <si>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</si>
  <si>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</si>
  <si>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</si>
  <si>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</si>
  <si>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</si>
  <si>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</si>
  <si>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</si>
  <si>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</si>
  <si>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</si>
  <si>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</si>
  <si>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</si>
  <si>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</si>
  <si>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</si>
  <si>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</si>
  <si>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</si>
  <si>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</si>
  <si>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</si>
  <si>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</si>
  <si>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</si>
  <si>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</si>
  <si>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</si>
  <si>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</si>
  <si>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</si>
  <si>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</si>
  <si>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</si>
  <si>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</si>
  <si>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</si>
  <si>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</si>
  <si>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</si>
  <si>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</si>
  <si>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</si>
  <si>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</si>
  <si>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</si>
  <si>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</si>
  <si>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</si>
  <si>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</si>
  <si>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</si>
  <si>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</si>
  <si>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</si>
  <si>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</si>
  <si>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</si>
  <si>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</si>
  <si>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</si>
  <si>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</si>
  <si>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</si>
  <si>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</si>
  <si>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</si>
  <si>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</si>
  <si>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</si>
  <si>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</si>
  <si>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</si>
  <si>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</si>
  <si>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</si>
  <si>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</si>
  <si>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</si>
  <si>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</si>
  <si>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</si>
  <si>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</si>
  <si>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</si>
  <si>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</si>
  <si>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</si>
  <si>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</si>
  <si>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</si>
  <si>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</si>
  <si>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</si>
  <si>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</si>
  <si>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</si>
  <si>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</si>
  <si>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</si>
  <si>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</si>
  <si>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</si>
  <si>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</si>
  <si>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</si>
  <si>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</si>
  <si>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</si>
  <si>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</si>
  <si>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</si>
  <si>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</si>
  <si>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</si>
  <si>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</si>
  <si>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</si>
  <si>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</si>
  <si>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</si>
  <si>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</si>
  <si>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</si>
  <si>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</si>
  <si>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</si>
  <si>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</si>
  <si>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</si>
  <si>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</si>
  <si>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</si>
  <si>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</si>
  <si>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</si>
  <si>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</si>
  <si>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</si>
  <si>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</si>
  <si>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</si>
  <si>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</si>
  <si>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</si>
  <si>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</si>
  <si>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</si>
  <si>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</si>
  <si>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</si>
  <si>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</si>
  <si>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</si>
  <si>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</si>
  <si>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</si>
  <si>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</si>
  <si>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</si>
  <si>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</si>
  <si>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</si>
  <si>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</si>
  <si>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</si>
  <si>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</si>
  <si>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</si>
  <si>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</si>
  <si>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</si>
  <si>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</si>
  <si>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</si>
  <si>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</si>
  <si>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</si>
  <si>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</si>
  <si>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</si>
  <si>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</si>
  <si>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</si>
  <si>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</si>
  <si>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</si>
  <si>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</si>
  <si>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</si>
  <si>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</si>
  <si>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</si>
  <si>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</si>
  <si>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</si>
  <si>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</si>
  <si>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</si>
  <si>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</si>
  <si>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</si>
  <si>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</si>
  <si>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</si>
  <si>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</si>
  <si>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</si>
  <si>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</si>
  <si>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</si>
  <si>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</si>
  <si>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</si>
  <si>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</si>
  <si>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</si>
  <si>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</si>
  <si>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</si>
  <si>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</si>
  <si>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</si>
  <si>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</si>
  <si>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</si>
  <si>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</si>
  <si>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</si>
  <si>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</si>
  <si>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</si>
  <si>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</si>
  <si>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</si>
  <si>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</si>
  <si>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</si>
  <si>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</si>
  <si>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</si>
  <si>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</si>
  <si>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</si>
  <si>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</si>
  <si>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</si>
  <si>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</si>
  <si>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</si>
  <si>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</si>
  <si>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</si>
  <si>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</si>
  <si>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</si>
  <si>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</si>
  <si>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</si>
  <si>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</si>
  <si>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</si>
  <si>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</si>
  <si>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</si>
  <si>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</si>
  <si>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</si>
  <si>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</si>
  <si>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</si>
  <si>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</si>
  <si>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</si>
  <si>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</si>
  <si>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</si>
  <si>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</si>
  <si>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</si>
  <si>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</si>
  <si>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</si>
  <si>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</si>
  <si>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</si>
  <si>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</si>
  <si>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</si>
  <si>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</si>
  <si>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</si>
  <si>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</si>
  <si>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</si>
  <si>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</si>
  <si>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</si>
  <si>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</si>
  <si>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</si>
  <si>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</si>
  <si>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</si>
  <si>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</si>
  <si>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</si>
  <si>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</si>
  <si>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</si>
  <si>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</si>
  <si>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</si>
  <si>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</si>
  <si>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</si>
  <si>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</si>
  <si>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</si>
  <si>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</si>
  <si>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</si>
  <si>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</si>
  <si>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</si>
  <si>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</si>
  <si>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</si>
  <si>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</si>
  <si>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</si>
  <si>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</si>
  <si>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</si>
  <si>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</si>
  <si>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</si>
  <si>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</si>
  <si>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</si>
  <si>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</si>
  <si>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</si>
  <si>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</si>
  <si>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</si>
  <si>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</si>
  <si>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</si>
  <si>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</si>
  <si>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</si>
  <si>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</si>
  <si>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</si>
  <si>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</si>
  <si>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</si>
  <si>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</si>
  <si>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</si>
  <si>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</si>
  <si>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</si>
  <si>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</si>
  <si>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</si>
  <si>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</si>
  <si>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</si>
  <si>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</si>
  <si>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</si>
  <si>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</si>
  <si>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</si>
  <si>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</si>
  <si>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</si>
  <si>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</si>
  <si>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</si>
  <si>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</si>
  <si>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</si>
  <si>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</si>
  <si>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</si>
  <si>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</si>
  <si>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</si>
  <si>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</si>
  <si>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</si>
  <si>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</si>
  <si>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</si>
  <si>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</si>
  <si>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</si>
  <si>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</si>
  <si>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</si>
  <si>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</si>
  <si>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</si>
  <si>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</si>
  <si>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</si>
  <si>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</si>
  <si>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</si>
  <si>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</si>
  <si>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</si>
  <si>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</si>
  <si>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</si>
  <si>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</si>
  <si>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</si>
  <si>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</si>
  <si>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</si>
  <si>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</si>
  <si>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</si>
  <si>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</si>
  <si>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</si>
  <si>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</si>
  <si>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</si>
  <si>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</si>
  <si>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</si>
  <si>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</si>
  <si>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</si>
  <si>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</si>
  <si>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</si>
  <si>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</si>
  <si>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</si>
  <si>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</si>
  <si>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</si>
  <si>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</si>
  <si>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</si>
  <si>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</si>
  <si>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</si>
  <si>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</si>
  <si>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</si>
  <si>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</si>
  <si>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</si>
  <si>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</si>
  <si>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</si>
  <si>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</si>
  <si>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</si>
  <si>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</si>
  <si>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</si>
  <si>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</si>
  <si>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</si>
  <si>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</si>
  <si>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</si>
  <si>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</si>
  <si>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</si>
  <si>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</si>
  <si>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</si>
  <si>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</si>
  <si>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</si>
  <si>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</si>
  <si>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</si>
  <si>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</si>
  <si>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</si>
  <si>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</si>
  <si>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</si>
  <si>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</si>
  <si>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</si>
  <si>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</si>
  <si>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</si>
  <si>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</si>
  <si>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</si>
  <si>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</si>
  <si>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</si>
  <si>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</si>
  <si>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</si>
  <si>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</si>
  <si>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</si>
  <si>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</si>
  <si>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</si>
  <si>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</si>
  <si>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</si>
  <si>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</si>
  <si>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</si>
  <si>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</si>
  <si>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</si>
  <si>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</si>
  <si>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</si>
  <si>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</si>
  <si>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</si>
  <si>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</si>
  <si>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</si>
  <si>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</si>
  <si>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</si>
  <si>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</si>
  <si>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</si>
  <si>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</si>
  <si>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</si>
  <si>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</si>
  <si>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</si>
  <si>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</si>
  <si>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</si>
  <si>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</si>
  <si>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</si>
  <si>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</si>
  <si>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</si>
  <si>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</si>
  <si>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</si>
  <si>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</si>
  <si>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</si>
  <si>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</si>
  <si>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</si>
  <si>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</si>
  <si>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</si>
  <si>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</si>
  <si>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</si>
  <si>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</si>
  <si>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</si>
  <si>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</si>
  <si>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</si>
  <si>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</si>
  <si>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</si>
  <si>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</si>
  <si>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</si>
  <si>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</si>
  <si>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</si>
  <si>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</si>
  <si>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</si>
  <si>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</si>
  <si>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</si>
  <si>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</si>
  <si>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</si>
  <si>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</si>
  <si>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</si>
  <si>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</si>
  <si>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</si>
  <si>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</si>
  <si>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</si>
  <si>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</si>
  <si>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</si>
  <si>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</si>
  <si>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</si>
  <si>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</si>
  <si>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</si>
  <si>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</si>
  <si>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</si>
  <si>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</si>
  <si>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</si>
  <si>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</si>
  <si>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</si>
  <si>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</si>
  <si>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</si>
  <si>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</si>
  <si>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</si>
  <si>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</si>
  <si>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</si>
  <si>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</si>
  <si>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</si>
  <si>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</si>
  <si>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</si>
  <si>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</si>
  <si>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</si>
  <si>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</si>
  <si>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</si>
  <si>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</si>
  <si>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</si>
  <si>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</si>
  <si>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</si>
  <si>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</si>
  <si>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</si>
  <si>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</si>
  <si>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</si>
  <si>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</si>
  <si>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</si>
  <si>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</si>
  <si>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</si>
  <si>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</si>
  <si>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</si>
  <si>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</si>
  <si>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</si>
  <si>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</si>
  <si>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</si>
  <si>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</si>
  <si>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</si>
  <si>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</si>
  <si>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</si>
  <si>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</si>
  <si>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</si>
  <si>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</si>
  <si>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</si>
  <si>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</si>
  <si>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</si>
  <si>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</si>
  <si>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</si>
  <si>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</si>
  <si>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</si>
  <si>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</si>
  <si>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</si>
  <si>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</si>
  <si>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</si>
  <si>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</si>
  <si>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</si>
  <si>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</si>
  <si>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</si>
  <si>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</si>
  <si>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</si>
  <si>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</si>
  <si>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</si>
  <si>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</si>
  <si>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</si>
  <si>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</si>
  <si>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</si>
  <si>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</si>
  <si>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</si>
  <si>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</si>
  <si>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</si>
  <si>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</si>
  <si>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</si>
  <si>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</si>
  <si>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</si>
  <si>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</si>
  <si>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</si>
  <si>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</si>
  <si>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</si>
  <si>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</si>
  <si>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</si>
  <si>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</si>
  <si>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</si>
  <si>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</si>
  <si>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</si>
  <si>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</si>
  <si>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</si>
  <si>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</si>
  <si>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</si>
  <si>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</si>
  <si>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</si>
  <si>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</si>
  <si>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</si>
  <si>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</si>
  <si>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</si>
  <si>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</si>
  <si>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</si>
  <si>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</si>
  <si>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</si>
  <si>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</si>
  <si>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</si>
  <si>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</si>
  <si>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</si>
  <si>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</si>
  <si>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</si>
  <si>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</si>
  <si>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</si>
  <si>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</si>
  <si>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</si>
  <si>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</si>
  <si>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</si>
  <si>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</si>
  <si>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</si>
  <si>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</si>
  <si>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</si>
  <si>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</si>
  <si>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</si>
  <si>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</si>
  <si>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</si>
  <si>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</si>
  <si>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</si>
  <si>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</si>
  <si>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</si>
  <si>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</si>
  <si>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</si>
  <si>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</si>
  <si>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</si>
  <si>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</si>
  <si>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</si>
  <si>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</si>
  <si>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</si>
  <si>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</si>
  <si>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</si>
  <si>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</si>
  <si>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</si>
  <si>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</si>
  <si>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</si>
  <si>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</si>
  <si>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</si>
  <si>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</si>
  <si>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</si>
  <si>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</si>
  <si>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</si>
  <si>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</si>
  <si>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</si>
  <si>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</si>
  <si>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</si>
  <si>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</si>
  <si>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</si>
  <si>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</si>
  <si>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</si>
  <si>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</si>
  <si>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</si>
  <si>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</si>
  <si>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</si>
  <si>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</si>
  <si>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</si>
  <si>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</si>
  <si>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</si>
  <si>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</si>
  <si>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</si>
  <si>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</si>
  <si>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</si>
  <si>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</si>
  <si>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</si>
  <si>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</si>
  <si>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</si>
  <si>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</si>
  <si>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</si>
  <si>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</si>
  <si>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</si>
  <si>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</si>
  <si>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</si>
  <si>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</si>
  <si>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</si>
  <si>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</si>
  <si>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</si>
  <si>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</si>
  <si>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</si>
  <si>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</si>
  <si>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</si>
  <si>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</si>
  <si>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</si>
  <si>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</si>
  <si>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</si>
  <si>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</si>
  <si>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</si>
  <si>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</si>
  <si>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</si>
  <si>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</si>
  <si>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</si>
  <si>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</si>
  <si>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</si>
  <si>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</si>
  <si>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</si>
  <si>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</si>
  <si>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</si>
  <si>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</si>
  <si>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</si>
  <si>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</si>
  <si>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</si>
  <si>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</si>
  <si>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</si>
  <si>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</si>
  <si>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</si>
  <si>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</si>
  <si>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</si>
  <si>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</si>
  <si>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</si>
  <si>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</si>
  <si>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</si>
  <si>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</si>
  <si>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</si>
  <si>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</si>
  <si>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</si>
  <si>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</si>
  <si>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</si>
  <si>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</si>
  <si>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</si>
  <si>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</si>
  <si>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</si>
  <si>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</si>
  <si>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</si>
  <si>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</si>
  <si>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</si>
  <si>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</si>
  <si>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</si>
  <si>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</si>
  <si>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</si>
  <si>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</si>
  <si>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</si>
  <si>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</si>
  <si>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</si>
  <si>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</si>
  <si>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</si>
  <si>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</si>
  <si>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</si>
  <si>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</si>
  <si>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</si>
  <si>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</si>
  <si>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</si>
  <si>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</si>
  <si>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</si>
  <si>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</si>
  <si>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</si>
  <si>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</si>
  <si>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</si>
  <si>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</si>
  <si>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</si>
  <si>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</si>
  <si>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</si>
  <si>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</si>
  <si>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</si>
  <si>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</si>
  <si>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</si>
  <si>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</si>
  <si>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</si>
  <si>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</si>
  <si>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</si>
  <si>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</si>
  <si>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</si>
  <si>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</si>
  <si>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</si>
  <si>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</si>
  <si>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</si>
  <si>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</si>
  <si>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</si>
  <si>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</si>
  <si>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</si>
  <si>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</si>
  <si>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</si>
  <si>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</si>
  <si>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</si>
  <si>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</si>
  <si>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</si>
  <si>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</si>
  <si>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</si>
  <si>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</si>
  <si>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</si>
  <si>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</si>
  <si>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</si>
  <si>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</si>
  <si>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</si>
  <si>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</si>
  <si>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</si>
  <si>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</si>
  <si>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</si>
  <si>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</si>
  <si>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</si>
  <si>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</si>
  <si>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</si>
  <si>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</si>
  <si>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</si>
  <si>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</si>
  <si>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</si>
  <si>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</si>
  <si>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</si>
  <si>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</si>
  <si>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</si>
  <si>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</si>
  <si>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</si>
  <si>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</si>
  <si>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</si>
  <si>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</si>
  <si>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</si>
  <si>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</si>
  <si>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</si>
  <si>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</si>
  <si>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</si>
  <si>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</si>
  <si>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</si>
  <si>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</si>
  <si>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</si>
  <si>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</si>
  <si>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</si>
  <si>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</si>
  <si>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</si>
  <si>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</si>
  <si>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</si>
  <si>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</si>
  <si>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</si>
  <si>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</si>
  <si>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</si>
  <si>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</si>
  <si>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</si>
  <si>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</si>
  <si>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</si>
  <si>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</si>
  <si>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</si>
  <si>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</si>
  <si>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</si>
  <si>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</si>
  <si>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</si>
  <si>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</si>
  <si>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</si>
  <si>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</si>
  <si>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</si>
  <si>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</si>
  <si>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</si>
  <si>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</si>
  <si>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</si>
  <si>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</si>
  <si>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</si>
  <si>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</si>
  <si>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</si>
  <si>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</si>
  <si>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</si>
  <si>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</si>
  <si>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</si>
  <si>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</si>
  <si>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</si>
  <si>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</si>
  <si>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</si>
  <si>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</si>
  <si>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</si>
  <si>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</si>
  <si>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</si>
  <si>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</si>
  <si>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</si>
  <si>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</si>
  <si>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</si>
  <si>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</si>
  <si>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</si>
  <si>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</si>
  <si>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</si>
  <si>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</si>
  <si>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</si>
  <si>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</si>
  <si>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</si>
  <si>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</si>
  <si>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</si>
  <si>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</si>
  <si>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</si>
  <si>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</si>
  <si>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</si>
  <si>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</si>
  <si>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</si>
  <si>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</si>
  <si>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</si>
  <si>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</si>
  <si>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</si>
  <si>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</si>
  <si>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</si>
  <si>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</si>
  <si>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</si>
  <si>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</si>
  <si>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</si>
  <si>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</si>
  <si>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</si>
  <si>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</si>
  <si>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</si>
  <si>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</si>
  <si>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</si>
  <si>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</si>
  <si>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</si>
  <si>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</si>
  <si>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</si>
  <si>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</si>
  <si>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</si>
  <si>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</si>
  <si>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</si>
  <si>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</si>
  <si>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</si>
  <si>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</si>
  <si>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</si>
  <si>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</si>
  <si>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</si>
  <si>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</si>
  <si>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</si>
  <si>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</si>
  <si>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</si>
  <si>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</si>
  <si>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</si>
  <si>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</si>
  <si>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</si>
  <si>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</si>
  <si>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</si>
  <si>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</si>
  <si>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</si>
  <si>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</si>
  <si>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</si>
  <si>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</si>
  <si>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</si>
  <si>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</si>
  <si>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</si>
  <si>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</si>
  <si>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</si>
  <si>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</si>
  <si>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</si>
  <si>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</si>
  <si>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</si>
  <si>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</si>
  <si>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</si>
  <si>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</si>
  <si>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</si>
  <si>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</si>
  <si>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</si>
  <si>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</si>
  <si>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</si>
  <si>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</si>
  <si>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</si>
  <si>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</si>
  <si>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</si>
  <si>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</si>
  <si>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</si>
  <si>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</si>
  <si>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</si>
  <si>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</si>
  <si>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</si>
  <si>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</si>
  <si>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</si>
  <si>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</si>
  <si>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</si>
  <si>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</si>
  <si>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</si>
  <si>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</si>
  <si>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</si>
  <si>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</si>
  <si>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</si>
  <si>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</si>
  <si>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</si>
  <si>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</si>
  <si>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</si>
  <si>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</si>
  <si>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</si>
  <si>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</si>
  <si>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</si>
  <si>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</si>
  <si>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</si>
  <si>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</si>
  <si>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</si>
  <si>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</si>
  <si>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</si>
  <si>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</si>
  <si>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</si>
  <si>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</si>
  <si>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</si>
  <si>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</si>
  <si>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</si>
  <si>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</si>
  <si>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</si>
  <si>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</si>
  <si>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</si>
  <si>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</si>
  <si>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</si>
  <si>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</si>
  <si>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</si>
  <si>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</si>
  <si>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</si>
  <si>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</si>
  <si>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</si>
  <si>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</si>
  <si>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</si>
  <si>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</si>
  <si>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</si>
  <si>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</si>
  <si>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</si>
  <si>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</si>
  <si>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</si>
  <si>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</si>
  <si>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</si>
  <si>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</si>
  <si>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</si>
  <si>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</si>
  <si>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</si>
  <si>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</si>
  <si>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</si>
  <si>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</si>
  <si>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</si>
  <si>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</si>
  <si>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</si>
  <si>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</si>
  <si>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</si>
  <si>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</si>
  <si>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</si>
  <si>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</si>
  <si>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</si>
  <si>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</si>
  <si>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</si>
  <si>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</si>
  <si>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</si>
  <si>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</si>
  <si>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</si>
  <si>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</si>
  <si>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</si>
  <si>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</si>
  <si>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</si>
  <si>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</si>
  <si>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</si>
  <si>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</si>
  <si>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</si>
  <si>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</si>
  <si>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</si>
  <si>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</si>
  <si>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</si>
  <si>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</si>
  <si>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</si>
  <si>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</si>
  <si>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</si>
  <si>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</si>
  <si>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</si>
  <si>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</si>
  <si>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</si>
  <si>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</si>
  <si>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</si>
  <si>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</si>
  <si>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</si>
  <si>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</si>
  <si>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</si>
  <si>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</si>
  <si>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</si>
  <si>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</si>
  <si>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</si>
  <si>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</si>
  <si>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</si>
  <si>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</si>
  <si>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</si>
  <si>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</si>
  <si>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</si>
  <si>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</si>
  <si>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</si>
  <si>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</si>
  <si>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</si>
  <si>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</si>
  <si>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</si>
  <si>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</si>
  <si>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</si>
  <si>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</si>
  <si>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</si>
  <si>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</si>
  <si>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</si>
  <si>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</si>
  <si>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</si>
  <si>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</si>
  <si>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</si>
  <si>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</si>
  <si>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</si>
  <si>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</si>
  <si>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</si>
  <si>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</si>
  <si>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</si>
  <si>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</si>
  <si>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</si>
  <si>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</si>
  <si>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</si>
  <si>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</si>
  <si>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</si>
  <si>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</si>
  <si>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</si>
  <si>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</si>
  <si>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</si>
  <si>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</si>
  <si>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</si>
  <si>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</si>
  <si>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</si>
  <si>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</si>
  <si>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</si>
  <si>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</si>
  <si>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</si>
  <si>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</si>
  <si>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</si>
  <si>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</si>
  <si>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</si>
  <si>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</si>
  <si>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</si>
  <si>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</si>
  <si>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</si>
  <si>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</si>
  <si>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</si>
  <si>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</si>
  <si>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</si>
  <si>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</si>
  <si>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</si>
  <si>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</si>
  <si>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</si>
  <si>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</si>
  <si>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</si>
  <si>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</si>
  <si>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</si>
  <si>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</si>
  <si>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</si>
  <si>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</si>
  <si>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</si>
  <si>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</si>
  <si>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</si>
  <si>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</si>
  <si>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</si>
  <si>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</si>
  <si>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</si>
  <si>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</si>
  <si>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</si>
  <si>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</si>
  <si>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</si>
  <si>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</si>
  <si>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</si>
  <si>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</si>
  <si>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</si>
  <si>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</si>
  <si>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</si>
  <si>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</si>
  <si>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</si>
  <si>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</si>
  <si>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</si>
  <si>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</si>
  <si>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</si>
  <si>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</si>
  <si>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</si>
  <si>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</si>
  <si>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</si>
  <si>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</si>
  <si>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</si>
  <si>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</si>
  <si>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</si>
  <si>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</si>
  <si>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</si>
  <si>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</si>
  <si>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</si>
  <si>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</si>
  <si>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</si>
  <si>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</si>
  <si>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</si>
  <si>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</si>
  <si>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</si>
  <si>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</si>
  <si>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</si>
  <si>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</si>
  <si>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</si>
  <si>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</si>
  <si>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</si>
  <si>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</si>
  <si>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</si>
  <si>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</si>
  <si>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</si>
  <si>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</si>
  <si>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</si>
  <si>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</si>
  <si>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</si>
  <si>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</si>
  <si>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</si>
  <si>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</si>
  <si>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</si>
  <si>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</si>
  <si>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</si>
  <si>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</si>
  <si>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</si>
  <si>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</si>
  <si>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</si>
  <si>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</si>
  <si>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</si>
  <si>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</si>
  <si>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</si>
  <si>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</si>
  <si>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</si>
  <si>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</si>
  <si>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</si>
  <si>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</si>
  <si>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</si>
  <si>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</si>
  <si>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</si>
  <si>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</si>
  <si>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</si>
  <si>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</si>
  <si>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</si>
  <si>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</si>
  <si>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</si>
  <si>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</si>
  <si>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</si>
  <si>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</si>
  <si>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</si>
  <si>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</si>
  <si>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</si>
  <si>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</si>
  <si>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</si>
  <si>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</si>
  <si>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</si>
  <si>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</si>
  <si>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</si>
  <si>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</si>
  <si>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</si>
  <si>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</si>
  <si>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</si>
  <si>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</si>
  <si>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</si>
  <si>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</si>
  <si>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</si>
  <si>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</si>
  <si>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</si>
  <si>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</si>
  <si>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</si>
  <si>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</si>
  <si>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</si>
  <si>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</si>
  <si>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</si>
  <si>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</si>
  <si>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</si>
  <si>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</si>
  <si>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</si>
  <si>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</si>
  <si>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</si>
  <si>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</si>
  <si>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</si>
  <si>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</si>
  <si>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</si>
  <si>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</si>
  <si>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</si>
  <si>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</si>
  <si>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</si>
  <si>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</si>
  <si>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</si>
  <si>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</si>
  <si>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</si>
  <si>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</si>
  <si>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</si>
  <si>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</si>
  <si>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</si>
  <si>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</si>
  <si>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</si>
  <si>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</si>
  <si>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</si>
  <si>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</si>
  <si>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</si>
  <si>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</si>
  <si>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</si>
  <si>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</si>
  <si>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</si>
  <si>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</si>
  <si>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</si>
  <si>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</si>
  <si>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</si>
  <si>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</si>
  <si>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</si>
  <si>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</si>
  <si>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</si>
  <si>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</si>
  <si>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</si>
  <si>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</si>
  <si>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</si>
  <si>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</si>
  <si>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</si>
  <si>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</si>
  <si>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</si>
  <si>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</si>
  <si>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</si>
  <si>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</si>
  <si>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</si>
  <si>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</si>
  <si>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</si>
  <si>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</si>
  <si>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</si>
  <si>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</si>
  <si>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</si>
  <si>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</si>
  <si>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</si>
  <si>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</si>
  <si>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</si>
  <si>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</si>
  <si>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</si>
  <si>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</si>
  <si>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</si>
  <si>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</si>
  <si>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</si>
  <si>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</si>
  <si>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</si>
  <si>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</si>
  <si>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</si>
  <si>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</si>
  <si>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</si>
  <si>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</si>
  <si>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</si>
  <si>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</si>
  <si>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</si>
  <si>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</si>
  <si>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</si>
  <si>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</si>
  <si>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</si>
  <si>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</si>
  <si>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</si>
  <si>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</si>
  <si>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</si>
  <si>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</si>
  <si>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</si>
  <si>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</si>
  <si>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</si>
  <si>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</si>
  <si>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</si>
  <si>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</si>
  <si>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</si>
  <si>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</si>
  <si>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</si>
  <si>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</si>
  <si>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</si>
  <si>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</si>
  <si>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</si>
  <si>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</si>
  <si>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</si>
  <si>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</si>
  <si>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</si>
  <si>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</si>
  <si>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</si>
  <si>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</si>
  <si>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</si>
  <si>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</si>
  <si>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</si>
  <si>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</si>
  <si>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</si>
  <si>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</si>
  <si>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</si>
  <si>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</si>
  <si>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</si>
  <si>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</si>
  <si>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</si>
  <si>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</si>
  <si>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</si>
  <si>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</si>
  <si>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</si>
  <si>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</si>
  <si>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</si>
  <si>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</si>
  <si>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</si>
  <si>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</si>
  <si>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</si>
  <si>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</si>
  <si>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</si>
  <si>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</si>
  <si>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</si>
  <si>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</si>
  <si>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</si>
  <si>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</si>
  <si>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</si>
  <si>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</si>
  <si>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</si>
  <si>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</si>
  <si>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</si>
  <si>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</si>
  <si>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</si>
  <si>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</si>
  <si>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</si>
  <si>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</si>
  <si>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</si>
  <si>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</si>
  <si>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</si>
  <si>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</si>
  <si>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</si>
  <si>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</si>
  <si>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</si>
  <si>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</si>
  <si>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</si>
  <si>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</si>
  <si>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</si>
  <si>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</si>
  <si>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</si>
  <si>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</si>
  <si>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</si>
  <si>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</si>
  <si>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</si>
  <si>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</si>
  <si>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</si>
  <si>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</si>
  <si>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</si>
  <si>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</si>
  <si>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</si>
  <si>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</si>
  <si>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</si>
  <si>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</si>
  <si>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</si>
  <si>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</si>
  <si>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</si>
  <si>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</si>
  <si>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</si>
  <si>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</si>
  <si>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</si>
  <si>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</si>
  <si>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</si>
  <si>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</si>
  <si>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</si>
  <si>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</si>
  <si>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</si>
  <si>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</si>
  <si>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</si>
  <si>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</si>
  <si>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</si>
  <si>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</si>
  <si>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</si>
  <si>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</si>
  <si>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</si>
  <si>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</si>
  <si>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</si>
  <si>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</si>
  <si>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</si>
  <si>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</si>
  <si>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</si>
  <si>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</si>
  <si>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</si>
  <si>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</si>
  <si>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</si>
  <si>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</si>
  <si>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</si>
  <si>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</si>
  <si>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</si>
  <si>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</si>
  <si>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</si>
  <si>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</si>
  <si>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</si>
  <si>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</si>
  <si>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</si>
  <si>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</si>
  <si>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</si>
  <si>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</si>
  <si>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</si>
  <si>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</si>
  <si>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</si>
  <si>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</si>
  <si>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</si>
  <si>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</si>
  <si>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</si>
  <si>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</si>
  <si>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</si>
  <si>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</si>
  <si>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</si>
  <si>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</si>
  <si>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</si>
  <si>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</si>
  <si>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</si>
  <si>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</si>
  <si>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</si>
  <si>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</si>
  <si>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</si>
  <si>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</si>
  <si>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</si>
  <si>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</si>
  <si>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</si>
  <si>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</si>
  <si>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</si>
  <si>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</si>
  <si>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</si>
  <si>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</si>
  <si>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</si>
  <si>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</si>
  <si>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</si>
  <si>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</si>
  <si>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</si>
  <si>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</si>
  <si>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</si>
  <si>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</si>
  <si>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</si>
  <si>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</si>
  <si>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</si>
  <si>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</si>
  <si>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</si>
  <si>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</si>
  <si>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</si>
  <si>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</si>
  <si>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</si>
  <si>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</si>
  <si>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</si>
  <si>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</si>
  <si>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</si>
  <si>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</si>
  <si>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</si>
  <si>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</si>
  <si>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</si>
  <si>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</si>
  <si>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</si>
  <si>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</si>
  <si>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</si>
  <si>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</si>
  <si>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</si>
  <si>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</si>
  <si>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</si>
  <si>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</si>
  <si>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</si>
  <si>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</si>
  <si>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</si>
  <si>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</si>
  <si>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</si>
  <si>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</si>
  <si>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</si>
  <si>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</si>
  <si>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</si>
  <si>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</si>
  <si>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</si>
  <si>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</si>
  <si>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</si>
  <si>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</si>
  <si>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</si>
  <si>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</si>
  <si>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</si>
  <si>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</si>
  <si>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</si>
  <si>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</si>
  <si>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</si>
  <si>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</si>
  <si>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</si>
  <si>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</si>
  <si>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</si>
  <si>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</si>
  <si>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</si>
  <si>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</si>
  <si>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</si>
  <si>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</si>
  <si>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</si>
  <si>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</si>
  <si>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</si>
  <si>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</si>
  <si>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</si>
  <si>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</si>
  <si>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</si>
  <si>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</si>
  <si>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</si>
  <si>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</si>
  <si>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</si>
  <si>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</si>
  <si>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</si>
  <si>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</si>
  <si>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</si>
  <si>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</si>
  <si>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</si>
  <si>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</si>
  <si>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</si>
  <si>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</si>
  <si>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</si>
  <si>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</si>
  <si>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</si>
  <si>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</si>
  <si>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</si>
  <si>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</si>
  <si>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</si>
  <si>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</si>
  <si>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</si>
  <si>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</si>
  <si>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</si>
  <si>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</si>
  <si>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</si>
  <si>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</si>
  <si>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</si>
  <si>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</si>
  <si>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</si>
  <si>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</si>
  <si>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</si>
  <si>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</si>
  <si>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</si>
  <si>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</si>
  <si>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</si>
  <si>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</si>
  <si>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</si>
  <si>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</si>
  <si>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</si>
  <si>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</si>
  <si>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</si>
  <si>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</si>
  <si>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</si>
  <si>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</si>
  <si>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</si>
  <si>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</si>
  <si>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</si>
  <si>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</si>
  <si>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</si>
  <si>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</si>
  <si>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</si>
  <si>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</si>
  <si>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</si>
  <si>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</si>
  <si>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</si>
  <si>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</si>
  <si>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</si>
  <si>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</si>
  <si>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</si>
  <si>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</si>
  <si>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</si>
  <si>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</si>
  <si>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</si>
  <si>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</si>
  <si>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</si>
  <si>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</si>
  <si>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</si>
  <si>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</si>
  <si>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</si>
  <si>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</si>
  <si>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</si>
  <si>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</si>
  <si>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</si>
  <si>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</si>
  <si>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</si>
  <si>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</si>
  <si>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</si>
  <si>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</si>
  <si>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</si>
  <si>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</si>
  <si>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</si>
  <si>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</si>
  <si>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</si>
  <si>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</si>
  <si>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</si>
  <si>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</si>
  <si>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</si>
  <si>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</si>
  <si>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</si>
  <si>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</si>
  <si>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</si>
  <si>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</si>
  <si>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</si>
  <si>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</si>
  <si>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</si>
  <si>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</si>
  <si>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</si>
  <si>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</si>
  <si>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</si>
  <si>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</si>
  <si>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</si>
  <si>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</si>
  <si>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</si>
  <si>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</si>
  <si>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</si>
  <si>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</si>
  <si>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</si>
  <si>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</si>
  <si>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</si>
  <si>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</si>
  <si>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</si>
  <si>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</si>
  <si>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</si>
  <si>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</si>
  <si>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</si>
  <si>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</si>
  <si>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</si>
  <si>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</si>
  <si>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</si>
  <si>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</si>
  <si>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</si>
  <si>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</si>
  <si>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</si>
  <si>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</si>
  <si>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</si>
  <si>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</si>
  <si>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</si>
  <si>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</si>
  <si>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</si>
  <si>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</si>
  <si>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</si>
  <si>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</si>
  <si>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</si>
  <si>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</si>
  <si>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</si>
  <si>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</si>
  <si>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</si>
  <si>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</si>
  <si>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</si>
  <si>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</si>
  <si>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</si>
  <si>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</si>
  <si>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</si>
  <si>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</si>
  <si>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</si>
  <si>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</si>
  <si>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</si>
  <si>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</si>
  <si>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</si>
  <si>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</si>
  <si>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</si>
  <si>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</si>
  <si>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</si>
  <si>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</si>
  <si>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</si>
  <si>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</si>
  <si>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</si>
  <si>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</si>
  <si>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</si>
  <si>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</si>
  <si>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</si>
  <si>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</si>
  <si>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</si>
  <si>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</si>
  <si>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</si>
  <si>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</si>
  <si>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</si>
  <si>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</si>
  <si>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</si>
  <si>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</si>
  <si>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</si>
  <si>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</si>
  <si>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</si>
  <si>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</si>
  <si>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</si>
  <si>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</si>
  <si>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</si>
  <si>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</si>
  <si>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</si>
  <si>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</si>
  <si>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</si>
  <si>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</si>
  <si>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</si>
  <si>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</si>
  <si>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</si>
  <si>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</si>
  <si>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</si>
  <si>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</si>
  <si>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</si>
  <si>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</si>
  <si>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</si>
  <si>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</si>
  <si>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</si>
  <si>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</si>
  <si>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</si>
  <si>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</si>
  <si>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</si>
  <si>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</si>
  <si>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</si>
  <si>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</si>
  <si>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</si>
  <si>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</si>
  <si>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</si>
  <si>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</si>
  <si>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</si>
  <si>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</si>
  <si>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</si>
  <si>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</si>
  <si>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</si>
  <si>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</si>
  <si>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</si>
  <si>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</si>
  <si>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</si>
  <si>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</si>
  <si>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</si>
  <si>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</si>
  <si>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</si>
  <si>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</si>
  <si>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</si>
  <si>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</si>
  <si>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</si>
  <si>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</si>
  <si>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</si>
  <si>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</si>
  <si>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</si>
  <si>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</si>
  <si>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</si>
  <si>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</si>
  <si>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</si>
  <si>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</si>
  <si>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</si>
  <si>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</si>
  <si>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</si>
  <si>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</si>
  <si>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</si>
  <si>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</si>
  <si>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</si>
  <si>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</si>
  <si>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</si>
  <si>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</si>
  <si>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</si>
  <si>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</si>
  <si>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</si>
  <si>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</si>
  <si>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</si>
  <si>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</si>
  <si>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</si>
  <si>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</si>
  <si>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</si>
  <si>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</si>
  <si>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</si>
  <si>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</si>
  <si>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</si>
  <si>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</si>
  <si>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</si>
  <si>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</si>
  <si>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</si>
  <si>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</si>
  <si>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</si>
  <si>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</si>
  <si>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</si>
  <si>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</si>
  <si>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</si>
  <si>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</si>
  <si>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</si>
  <si>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</si>
  <si>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</si>
  <si>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</si>
  <si>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</si>
  <si>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</si>
  <si>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</si>
  <si>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</si>
  <si>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</si>
  <si>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</si>
  <si>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</si>
  <si>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</si>
  <si>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</si>
  <si>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</si>
  <si>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</si>
  <si>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</si>
  <si>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</si>
  <si>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</si>
  <si>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</si>
  <si>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</si>
  <si>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</si>
  <si>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</si>
  <si>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</si>
  <si>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</si>
  <si>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</si>
  <si>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</si>
  <si>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</si>
  <si>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</si>
  <si>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</si>
  <si>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</si>
  <si>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</si>
  <si>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</si>
  <si>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</si>
  <si>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</si>
  <si>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</si>
  <si>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</si>
  <si>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</si>
  <si>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</si>
  <si>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</si>
  <si>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</si>
  <si>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</si>
  <si>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</si>
  <si>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</si>
  <si>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</si>
  <si>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</si>
  <si>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</si>
  <si>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</si>
  <si>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</si>
  <si>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</si>
  <si>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</si>
  <si>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</si>
  <si>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</si>
  <si>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</si>
  <si>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</si>
  <si>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</si>
  <si>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</si>
  <si>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</si>
  <si>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</si>
  <si>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</si>
  <si>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</si>
  <si>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</si>
  <si>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</si>
  <si>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</si>
  <si>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</si>
  <si>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</si>
  <si>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</si>
  <si>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</si>
  <si>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</si>
  <si>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</si>
  <si>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</si>
  <si>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</si>
  <si>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</si>
  <si>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</si>
  <si>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</si>
  <si>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</si>
  <si>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</si>
  <si>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</si>
  <si>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</si>
  <si>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</si>
  <si>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</si>
  <si>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</si>
  <si>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</si>
  <si>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</si>
  <si>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</si>
  <si>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</si>
  <si>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</si>
  <si>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</si>
  <si>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</si>
  <si>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</si>
  <si>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</si>
  <si>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</si>
  <si>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</si>
  <si>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</si>
  <si>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</si>
  <si>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</si>
  <si>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</si>
  <si>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</si>
  <si>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</si>
  <si>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</si>
  <si>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</si>
  <si>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</si>
  <si>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</si>
  <si>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</si>
  <si>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</si>
  <si>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</si>
  <si>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</si>
  <si>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</si>
  <si>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</si>
  <si>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</si>
  <si>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</si>
  <si>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</si>
  <si>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</si>
  <si>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</si>
  <si>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</si>
  <si>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</si>
  <si>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</si>
  <si>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</si>
  <si>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</si>
  <si>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</si>
  <si>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</si>
  <si>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</si>
  <si>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</si>
  <si>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</si>
  <si>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</si>
  <si>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</si>
  <si>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</si>
  <si>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</si>
  <si>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</si>
  <si>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</si>
  <si>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</si>
  <si>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</si>
  <si>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</si>
  <si>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</si>
  <si>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</si>
  <si>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</si>
  <si>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</si>
  <si>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</si>
  <si>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</si>
  <si>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</si>
  <si>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</si>
  <si>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</si>
  <si>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</si>
  <si>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</si>
  <si>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</si>
  <si>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</si>
  <si>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</si>
  <si>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</si>
  <si>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</si>
  <si>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</si>
  <si>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</si>
  <si>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</si>
  <si>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</si>
  <si>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</si>
  <si>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</si>
  <si>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</si>
  <si>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</si>
  <si>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</si>
  <si>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</si>
  <si>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</si>
  <si>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</si>
  <si>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</si>
  <si>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</si>
  <si>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</si>
  <si>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</si>
  <si>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</si>
  <si>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</si>
  <si>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</si>
  <si>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</si>
  <si>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</si>
  <si>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</si>
  <si>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</si>
  <si>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</si>
  <si>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</si>
  <si>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</si>
  <si>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</si>
  <si>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</si>
  <si>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</si>
  <si>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</si>
  <si>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</si>
  <si>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</si>
  <si>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</si>
  <si>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</si>
  <si>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</si>
  <si>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</si>
  <si>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</si>
  <si>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</si>
  <si>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</si>
  <si>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</si>
  <si>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</si>
  <si>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</si>
  <si>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</si>
  <si>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</si>
  <si>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</si>
  <si>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</si>
  <si>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</si>
  <si>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</si>
  <si>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</si>
  <si>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</si>
  <si>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</si>
  <si>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</si>
  <si>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</si>
  <si>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</si>
  <si>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</si>
  <si>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</si>
  <si>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</si>
  <si>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</si>
  <si>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</si>
  <si>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</si>
  <si>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</si>
  <si>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</si>
  <si>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</si>
  <si>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</si>
  <si>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</si>
  <si>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</si>
  <si>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</si>
  <si>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</si>
  <si>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</si>
  <si>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</si>
  <si>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</si>
  <si>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</si>
  <si>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</si>
  <si>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</si>
  <si>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</si>
  <si>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</si>
  <si>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</si>
  <si>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</si>
  <si>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</si>
  <si>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</si>
  <si>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</si>
  <si>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</si>
  <si>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</si>
  <si>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</si>
  <si>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</si>
  <si>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</si>
  <si>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</si>
  <si>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</si>
  <si>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</si>
  <si>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</si>
  <si>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</si>
  <si>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</si>
  <si>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</si>
  <si>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</si>
  <si>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</si>
  <si>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</si>
  <si>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</si>
  <si>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</si>
  <si>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</si>
  <si>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</si>
  <si>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</si>
  <si>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</si>
  <si>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</si>
  <si>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</si>
  <si>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</si>
  <si>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</si>
  <si>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</si>
  <si>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</si>
  <si>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</si>
  <si>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</si>
  <si>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</si>
  <si>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</si>
  <si>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</si>
  <si>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</si>
  <si>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</si>
  <si>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</si>
  <si>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</si>
  <si>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</si>
  <si>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</si>
  <si>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</si>
  <si>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</si>
  <si>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</si>
  <si>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</si>
  <si>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</si>
  <si>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</si>
  <si>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</si>
  <si>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</si>
  <si>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</si>
  <si>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</si>
  <si>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</si>
  <si>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</si>
  <si>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</si>
  <si>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</si>
  <si>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</si>
  <si>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</si>
  <si>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</si>
  <si>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</si>
  <si>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</si>
  <si>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</si>
  <si>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</si>
  <si>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</si>
  <si>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</si>
  <si>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</si>
  <si>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</si>
  <si>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</si>
  <si>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</si>
  <si>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</si>
  <si>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</si>
  <si>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</si>
  <si>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</si>
  <si>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</si>
  <si>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</si>
  <si>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</si>
  <si>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</si>
  <si>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</si>
  <si>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</si>
  <si>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</si>
  <si>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</si>
  <si>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</si>
  <si>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</si>
  <si>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</si>
  <si>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</si>
  <si>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</si>
  <si>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</si>
  <si>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</si>
  <si>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</si>
  <si>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</si>
  <si>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</si>
  <si>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</si>
  <si>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</si>
  <si>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</si>
  <si>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</si>
  <si>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</si>
  <si>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</si>
  <si>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</si>
  <si>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</si>
  <si>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</si>
  <si>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</si>
  <si>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</si>
  <si>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</si>
  <si>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</si>
  <si>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</si>
  <si>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</si>
  <si>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</si>
  <si>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</si>
  <si>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</si>
  <si>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</si>
  <si>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</si>
  <si>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</si>
  <si>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</si>
  <si>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</si>
  <si>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</si>
  <si>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</si>
  <si>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</si>
  <si>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</si>
  <si>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</si>
  <si>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</si>
  <si>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</si>
  <si>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</si>
  <si>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</si>
  <si>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</si>
  <si>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</si>
  <si>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</si>
  <si>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</si>
  <si>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</si>
  <si>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</si>
  <si>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</si>
  <si>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</si>
  <si>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</si>
  <si>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</si>
  <si>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</si>
  <si>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</si>
  <si>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</si>
  <si>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</si>
  <si>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</si>
  <si>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</si>
  <si>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</si>
  <si>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</si>
  <si>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</si>
  <si>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</si>
  <si>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</si>
  <si>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</si>
  <si>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</si>
  <si>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</si>
  <si>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</si>
  <si>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</si>
  <si>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</si>
  <si>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</si>
  <si>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</si>
  <si>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</si>
  <si>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</si>
  <si>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</si>
  <si>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</si>
  <si>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</si>
  <si>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</si>
  <si>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</si>
  <si>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</si>
  <si>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</si>
  <si>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</si>
  <si>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</si>
  <si>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</si>
  <si>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</si>
  <si>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</si>
  <si>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</si>
  <si>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</si>
  <si>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</si>
  <si>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</si>
  <si>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</si>
  <si>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</si>
  <si>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</si>
  <si>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</si>
  <si>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</si>
  <si>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</si>
  <si>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</si>
  <si>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</si>
  <si>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</si>
  <si>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</si>
  <si>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</si>
  <si>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</si>
  <si>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</si>
  <si>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</si>
  <si>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</si>
  <si>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</si>
  <si>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</si>
  <si>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</si>
  <si>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</si>
  <si>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</si>
  <si>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</si>
  <si>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</si>
  <si>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</si>
  <si>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</si>
  <si>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</si>
  <si>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</si>
  <si>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</si>
  <si>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</si>
  <si>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</si>
  <si>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</si>
  <si>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</si>
  <si>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</si>
  <si>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</si>
  <si>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</si>
  <si>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</si>
  <si>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</si>
  <si>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</si>
  <si>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</si>
  <si>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</si>
  <si>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</si>
  <si>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</si>
  <si>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</si>
  <si>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</si>
  <si>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</si>
  <si>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</si>
  <si>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</si>
  <si>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</si>
  <si>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</si>
  <si>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</si>
  <si>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</si>
  <si>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</si>
  <si>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</si>
  <si>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</si>
  <si>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</si>
  <si>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</si>
  <si>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</si>
  <si>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</si>
  <si>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</si>
  <si>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</si>
  <si>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</si>
  <si>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</si>
  <si>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</si>
  <si>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</si>
  <si>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</si>
  <si>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</si>
  <si>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</si>
  <si>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</si>
  <si>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</si>
  <si>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</si>
  <si>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</si>
  <si>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</si>
  <si>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</si>
  <si>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</si>
  <si>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</si>
  <si>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</si>
  <si>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</si>
  <si>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</si>
  <si>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</si>
  <si>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</si>
  <si>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</si>
  <si>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</si>
  <si>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</si>
  <si>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</si>
  <si>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</si>
  <si>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</si>
  <si>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</si>
  <si>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</si>
  <si>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</si>
  <si>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</si>
  <si>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</si>
  <si>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</si>
  <si>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</si>
  <si>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</si>
  <si>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</si>
  <si>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</si>
  <si>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</si>
  <si>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</si>
  <si>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</si>
  <si>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</si>
  <si>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</si>
  <si>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</si>
  <si>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</si>
  <si>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</si>
  <si>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</si>
  <si>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</si>
  <si>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</si>
  <si>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</si>
  <si>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</si>
  <si>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</si>
  <si>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</si>
  <si>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</si>
  <si>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</si>
  <si>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</si>
  <si>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</si>
  <si>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</si>
  <si>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</si>
  <si>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</si>
  <si>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</si>
  <si>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</si>
  <si>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</si>
  <si>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</si>
  <si>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</si>
  <si>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</si>
  <si>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</si>
  <si>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</si>
  <si>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</si>
  <si>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</si>
  <si>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</si>
  <si>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</si>
  <si>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</si>
  <si>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</si>
  <si>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</si>
  <si>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</si>
  <si>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</si>
  <si>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</si>
  <si>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</si>
  <si>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</si>
  <si>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</si>
  <si>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</si>
  <si>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</si>
  <si>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</si>
  <si>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</si>
  <si>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</si>
  <si>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</si>
  <si>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</si>
  <si>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</si>
  <si>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</si>
  <si>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</si>
  <si>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</si>
  <si>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</si>
  <si>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</si>
  <si>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</si>
  <si>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</si>
  <si>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</si>
  <si>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</si>
  <si>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</si>
  <si>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</si>
  <si>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</si>
  <si>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</si>
  <si>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</si>
  <si>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</si>
  <si>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</si>
  <si>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</si>
  <si>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</si>
  <si>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</si>
  <si>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</si>
  <si>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</si>
  <si>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</si>
  <si>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</si>
  <si>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</si>
  <si>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</si>
  <si>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</si>
  <si>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</si>
  <si>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</si>
  <si>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</si>
  <si>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</si>
  <si>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</si>
  <si>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</si>
  <si>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</si>
  <si>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</si>
  <si>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</si>
  <si>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</si>
  <si>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</si>
  <si>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</si>
  <si>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</si>
  <si>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</si>
  <si>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</si>
  <si>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</si>
  <si>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</si>
  <si>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</si>
  <si>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</si>
  <si>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</si>
  <si>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</si>
  <si>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</si>
  <si>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</si>
  <si>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</si>
  <si>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</si>
  <si>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</si>
  <si>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</si>
  <si>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</si>
  <si>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</si>
  <si>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</si>
  <si>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</si>
  <si>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</si>
  <si>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</si>
  <si>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</si>
  <si>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</si>
  <si>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</si>
  <si>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</si>
  <si>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</si>
  <si>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</si>
  <si>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</si>
  <si>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</si>
  <si>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</si>
  <si>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</si>
  <si>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</si>
  <si>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</si>
  <si>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</si>
  <si>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</si>
  <si>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</si>
  <si>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</si>
  <si>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</si>
  <si>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</si>
  <si>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</si>
  <si>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</si>
  <si>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</si>
  <si>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</si>
  <si>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</si>
  <si>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</si>
  <si>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</si>
  <si>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</si>
  <si>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</si>
  <si>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</si>
  <si>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</si>
  <si>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</si>
  <si>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</si>
  <si>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</si>
  <si>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</si>
  <si>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</si>
  <si>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</si>
  <si>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</si>
  <si>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</si>
  <si>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</si>
  <si>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</si>
  <si>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</si>
  <si>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</si>
  <si>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</si>
  <si>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</si>
  <si>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</si>
  <si>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</si>
  <si>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</si>
  <si>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</si>
  <si>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</si>
  <si>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</si>
  <si>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</si>
  <si>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</si>
  <si>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</si>
  <si>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</si>
  <si>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</si>
  <si>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</si>
  <si>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</si>
  <si>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</si>
  <si>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</si>
  <si>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</si>
  <si>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</si>
  <si>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</si>
  <si>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</si>
  <si>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</si>
  <si>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</si>
  <si>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</si>
  <si>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</si>
  <si>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</si>
  <si>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</si>
  <si>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</si>
  <si>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</si>
  <si>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</si>
  <si>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</si>
  <si>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</si>
  <si>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</si>
  <si>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</si>
  <si>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</si>
  <si>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</si>
  <si>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</si>
  <si>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</si>
  <si>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</si>
  <si>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</si>
  <si>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</si>
  <si>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</si>
  <si>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</si>
  <si>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</si>
  <si>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</si>
  <si>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</si>
  <si>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</si>
  <si>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</si>
  <si>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</si>
  <si>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</si>
  <si>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</si>
  <si>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</si>
  <si>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</si>
  <si>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</si>
  <si>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</si>
  <si>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</si>
  <si>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</si>
  <si>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</si>
  <si>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</si>
  <si>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</si>
  <si>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</si>
  <si>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</si>
  <si>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</si>
  <si>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</si>
  <si>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</si>
  <si>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</si>
  <si>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</si>
  <si>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</si>
  <si>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</si>
  <si>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</si>
  <si>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</si>
  <si>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</si>
  <si>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</si>
  <si>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</si>
  <si>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</si>
  <si>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</si>
  <si>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</si>
  <si>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</si>
  <si>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</si>
  <si>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</si>
  <si>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</si>
  <si>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</si>
  <si>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</si>
  <si>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</si>
  <si>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</si>
  <si>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</si>
  <si>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</si>
  <si>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</si>
  <si>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</si>
  <si>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</si>
  <si>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</si>
  <si>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</si>
  <si>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</si>
  <si>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</si>
  <si>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</si>
  <si>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</si>
  <si>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</si>
  <si>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</si>
  <si>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</si>
  <si>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</si>
  <si>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</si>
  <si>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</si>
  <si>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</si>
  <si>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</si>
  <si>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</si>
  <si>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</si>
  <si>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</si>
  <si>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</si>
  <si>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</si>
  <si>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</si>
  <si>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</si>
  <si>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</si>
  <si>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</si>
  <si>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</si>
  <si>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</si>
  <si>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</si>
  <si>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</si>
  <si>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</si>
  <si>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</si>
  <si>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</si>
  <si>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</si>
  <si>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</si>
  <si>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</si>
  <si>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</si>
  <si>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</si>
  <si>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</si>
  <si>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</si>
  <si>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</si>
  <si>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</si>
  <si>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</si>
  <si>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</si>
  <si>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</si>
  <si>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</si>
  <si>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</si>
  <si>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</si>
  <si>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</si>
  <si>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</si>
  <si>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</si>
  <si>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</si>
  <si>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</si>
  <si>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</si>
  <si>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</si>
  <si>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</si>
  <si>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</si>
  <si>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</si>
  <si>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</si>
  <si>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</si>
  <si>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</si>
  <si>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</si>
  <si>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</si>
  <si>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</si>
  <si>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</si>
  <si>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</si>
  <si>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</si>
  <si>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</si>
  <si>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</si>
  <si>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</si>
  <si>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</si>
  <si>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</si>
  <si>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</si>
  <si>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</si>
  <si>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</si>
  <si>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</si>
  <si>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</si>
  <si>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</si>
  <si>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</si>
  <si>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</si>
  <si>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</si>
  <si>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</si>
  <si>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</si>
  <si>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</si>
  <si>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</si>
  <si>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</si>
  <si>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</si>
  <si>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</si>
  <si>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</si>
  <si>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</si>
  <si>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</si>
  <si>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</si>
  <si>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</si>
  <si>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</si>
  <si>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</si>
  <si>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</si>
  <si>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</si>
  <si>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</si>
  <si>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</si>
  <si>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</si>
  <si>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</si>
  <si>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</si>
  <si>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</si>
  <si>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</si>
  <si>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</si>
  <si>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</si>
  <si>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</si>
  <si>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</si>
  <si>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</si>
  <si>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</si>
  <si>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</si>
  <si>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</si>
  <si>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</si>
  <si>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</si>
  <si>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</si>
  <si>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</si>
  <si>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</si>
  <si>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</si>
  <si>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</si>
  <si>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</si>
  <si>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</si>
  <si>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</si>
  <si>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</si>
  <si>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</si>
  <si>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</si>
  <si>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</si>
  <si>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</si>
  <si>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</si>
  <si>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</si>
  <si>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</si>
  <si>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</si>
  <si>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</si>
  <si>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</si>
  <si>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</si>
  <si>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</si>
  <si>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</si>
  <si>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</si>
  <si>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</si>
  <si>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</si>
  <si>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</si>
  <si>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</si>
  <si>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</si>
  <si>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</si>
  <si>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</si>
  <si>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</si>
  <si>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</si>
  <si>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</si>
  <si>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</si>
  <si>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</si>
  <si>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</si>
  <si>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</si>
  <si>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</si>
  <si>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</si>
  <si>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</si>
  <si>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</si>
  <si>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</si>
  <si>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</si>
  <si>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</si>
  <si>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</si>
  <si>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</si>
  <si>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</si>
  <si>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</si>
  <si>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</si>
  <si>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</si>
  <si>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</si>
  <si>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</si>
  <si>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</si>
  <si>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</si>
  <si>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</si>
  <si>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</si>
  <si>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</si>
  <si>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</si>
  <si>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</si>
  <si>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</si>
  <si>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</si>
  <si>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</si>
  <si>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</si>
  <si>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</si>
  <si>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</si>
  <si>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</si>
  <si>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</si>
  <si>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</si>
  <si>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</si>
  <si>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</si>
  <si>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</si>
  <si>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</si>
  <si>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</si>
  <si>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</si>
  <si>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</si>
  <si>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</si>
  <si>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</si>
  <si>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</si>
  <si>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</si>
  <si>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</si>
  <si>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</si>
  <si>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</si>
  <si>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</si>
  <si>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</si>
  <si>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</si>
  <si>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</si>
  <si>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</si>
  <si>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</si>
  <si>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</si>
  <si>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</si>
  <si>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</si>
  <si>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</si>
  <si>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</si>
  <si>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</si>
  <si>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</si>
  <si>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</si>
  <si>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</si>
  <si>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</si>
  <si>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</si>
  <si>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</si>
  <si>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</si>
  <si>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</si>
  <si>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</si>
  <si>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</si>
  <si>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</si>
  <si>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</si>
  <si>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</si>
  <si>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</si>
  <si>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</si>
  <si>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</si>
  <si>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</si>
  <si>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</si>
  <si>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</si>
  <si>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</si>
  <si>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</si>
  <si>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</si>
  <si>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</si>
  <si>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</si>
  <si>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</si>
  <si>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</si>
  <si>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</si>
  <si>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</si>
  <si>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</si>
  <si>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</si>
  <si>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</si>
  <si>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</si>
  <si>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</si>
  <si>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</si>
  <si>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</si>
  <si>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</si>
  <si>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</si>
  <si>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</si>
  <si>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</si>
  <si>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</si>
  <si>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</si>
  <si>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</si>
  <si>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</si>
  <si>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</si>
  <si>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</si>
  <si>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</si>
  <si>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</si>
  <si>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</si>
  <si>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</si>
  <si>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</si>
  <si>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</si>
  <si>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</si>
  <si>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</si>
  <si>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</si>
  <si>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</si>
  <si>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</si>
  <si>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</si>
  <si>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</si>
  <si>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</si>
  <si>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</si>
  <si>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</si>
  <si>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</si>
  <si>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</si>
  <si>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</si>
  <si>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</si>
  <si>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</si>
  <si>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</si>
  <si>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</si>
  <si>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</si>
  <si>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</si>
  <si>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</si>
  <si>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</si>
  <si>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</si>
  <si>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</si>
  <si>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</si>
  <si>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</si>
  <si>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</si>
  <si>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</si>
  <si>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</si>
  <si>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</si>
  <si>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</si>
  <si>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</si>
  <si>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</si>
  <si>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</si>
  <si>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</si>
  <si>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</si>
  <si>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</si>
  <si>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</si>
  <si>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</si>
  <si>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</si>
  <si>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</si>
  <si>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</si>
  <si>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</si>
  <si>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</si>
  <si>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</si>
  <si>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</si>
  <si>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</si>
  <si>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</si>
  <si>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</si>
  <si>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</si>
  <si>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</si>
  <si>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</si>
  <si>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</si>
  <si>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</si>
  <si>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</si>
  <si>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</si>
  <si>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</si>
  <si>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</si>
  <si>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</si>
  <si>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</si>
  <si>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</si>
  <si>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</si>
  <si>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</si>
  <si>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</si>
  <si>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</si>
  <si>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</si>
  <si>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</si>
  <si>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</si>
  <si>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</si>
  <si>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</si>
  <si>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</si>
  <si>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</si>
  <si>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</si>
  <si>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</si>
  <si>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</si>
  <si>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</si>
  <si>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</si>
  <si>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</si>
  <si>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</si>
  <si>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</si>
  <si>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</si>
  <si>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</si>
  <si>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</si>
  <si>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</si>
  <si>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</si>
  <si>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</si>
  <si>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</si>
  <si>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</si>
  <si>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</si>
  <si>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</si>
  <si>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</si>
  <si>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</si>
  <si>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</si>
  <si>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</si>
  <si>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</si>
  <si>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</si>
  <si>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</si>
  <si>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</si>
  <si>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</si>
  <si>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</si>
  <si>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</si>
  <si>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</si>
  <si>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</si>
  <si>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</si>
  <si>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</si>
  <si>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</si>
  <si>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</si>
  <si>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</si>
  <si>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</si>
  <si>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</si>
  <si>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</si>
  <si>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</si>
  <si>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</si>
  <si>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</si>
  <si>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</si>
  <si>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</si>
  <si>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</si>
  <si>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</si>
  <si>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</si>
  <si>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</si>
  <si>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</si>
  <si>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</si>
  <si>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</si>
  <si>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</si>
  <si>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</si>
  <si>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</si>
  <si>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</si>
  <si>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</si>
  <si>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</si>
  <si>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</si>
  <si>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</si>
  <si>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</si>
  <si>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</si>
  <si>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</si>
  <si>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</si>
  <si>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</si>
  <si>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</si>
  <si>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</si>
  <si>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</si>
  <si>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</si>
  <si>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</si>
  <si>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</si>
  <si>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</si>
  <si>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</si>
  <si>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</si>
  <si>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</si>
  <si>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</si>
  <si>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</si>
  <si>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</si>
  <si>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</si>
  <si>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</si>
  <si>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</si>
  <si>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</si>
  <si>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</si>
  <si>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</si>
  <si>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</si>
  <si>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</si>
  <si>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</si>
  <si>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</si>
  <si>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</si>
  <si>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</si>
  <si>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</si>
  <si>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</si>
  <si>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</si>
  <si>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</si>
  <si>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</si>
  <si>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</si>
  <si>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</si>
  <si>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</si>
  <si>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</si>
  <si>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</si>
  <si>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</si>
  <si>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</si>
  <si>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</si>
  <si>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</si>
  <si>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</si>
  <si>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</si>
  <si>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</si>
  <si>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</si>
  <si>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</si>
  <si>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</si>
  <si>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</si>
  <si>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</si>
  <si>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</si>
  <si>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</si>
  <si>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</si>
  <si>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</si>
  <si>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</si>
  <si>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</si>
  <si>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</si>
  <si>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</si>
  <si>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</si>
  <si>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</si>
  <si>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</si>
  <si>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</si>
  <si>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</si>
  <si>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</si>
  <si>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</si>
  <si>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</si>
  <si>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</si>
  <si>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</si>
  <si>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</si>
  <si>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</si>
  <si>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</si>
  <si>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</si>
  <si>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</si>
  <si>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</si>
  <si>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</si>
  <si>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</si>
  <si>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</si>
  <si>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</si>
  <si>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</si>
  <si>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</si>
  <si>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</si>
  <si>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</si>
  <si>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</si>
  <si>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</si>
  <si>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</si>
  <si>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</si>
  <si>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</si>
  <si>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</si>
  <si>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</si>
  <si>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</si>
  <si>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</si>
  <si>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</si>
  <si>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</si>
  <si>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</si>
  <si>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</si>
  <si>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</si>
  <si>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</si>
  <si>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</si>
  <si>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</si>
  <si>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</si>
  <si>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</si>
  <si>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</si>
  <si>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</si>
  <si>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</si>
  <si>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</si>
  <si>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</si>
  <si>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</si>
  <si>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</si>
  <si>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</si>
  <si>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</si>
  <si>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</si>
  <si>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</si>
  <si>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</si>
  <si>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</si>
  <si>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</si>
  <si>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</si>
  <si>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</si>
  <si>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</si>
  <si>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</si>
  <si>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</si>
  <si>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</si>
  <si>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</si>
  <si>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</si>
  <si>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</si>
  <si>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</si>
  <si>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</si>
  <si>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</si>
  <si>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</si>
  <si>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</si>
  <si>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</si>
  <si>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</si>
  <si>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</si>
  <si>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</si>
  <si>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</si>
  <si>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</si>
  <si>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</si>
  <si>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</si>
  <si>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</si>
  <si>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</si>
  <si>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</si>
  <si>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</si>
  <si>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</si>
  <si>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</si>
  <si>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</si>
  <si>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</si>
  <si>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</si>
  <si>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</si>
  <si>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</si>
  <si>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</si>
  <si>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</si>
  <si>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</si>
  <si>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</si>
  <si>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</si>
  <si>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</si>
  <si>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</si>
  <si>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</si>
  <si>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</si>
  <si>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</si>
  <si>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</si>
  <si>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</si>
  <si>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</si>
  <si>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</si>
  <si>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</si>
  <si>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</si>
  <si>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</si>
  <si>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</si>
  <si>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</si>
  <si>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</si>
  <si>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</si>
  <si>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</si>
  <si>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</si>
  <si>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</si>
  <si>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</si>
  <si>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</si>
  <si>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</si>
  <si>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</si>
  <si>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</si>
  <si>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</si>
  <si>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</si>
  <si>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</si>
  <si>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</si>
  <si>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</si>
  <si>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</si>
  <si>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</si>
  <si>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</si>
  <si>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</si>
  <si>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</si>
  <si>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</si>
  <si>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</si>
  <si>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</si>
  <si>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</si>
  <si>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</si>
  <si>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</si>
  <si>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</si>
  <si>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</si>
  <si>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</si>
  <si>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</si>
  <si>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</si>
  <si>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</si>
  <si>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</si>
  <si>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</si>
  <si>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</si>
  <si>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</si>
  <si>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</si>
  <si>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</si>
  <si>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</si>
  <si>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</si>
  <si>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</si>
  <si>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</si>
  <si>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</si>
  <si>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</si>
  <si>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</si>
  <si>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</si>
  <si>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</si>
  <si>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</si>
  <si>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</si>
  <si>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</si>
  <si>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</si>
  <si>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</si>
  <si>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</si>
  <si>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</si>
  <si>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</si>
  <si>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</si>
  <si>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</si>
  <si>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</si>
  <si>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</si>
  <si>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</si>
  <si>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</si>
  <si>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</si>
  <si>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</si>
  <si>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</si>
  <si>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</si>
  <si>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</si>
  <si>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</si>
  <si>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</si>
  <si>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</si>
  <si>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</si>
  <si>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</si>
  <si>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</si>
  <si>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</si>
  <si>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</si>
  <si>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</si>
  <si>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</si>
  <si>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</si>
  <si>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</si>
  <si>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</si>
  <si>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</si>
  <si>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</si>
  <si>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</si>
  <si>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</si>
  <si>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</si>
  <si>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</si>
  <si>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</si>
  <si>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</si>
  <si>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</si>
  <si>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</si>
  <si>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</si>
  <si>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</si>
  <si>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</si>
  <si>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</si>
  <si>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</si>
  <si>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</si>
  <si>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</si>
  <si>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</si>
  <si>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</si>
  <si>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</si>
  <si>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</si>
  <si>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</si>
  <si>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</si>
  <si>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</si>
  <si>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</si>
  <si>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</si>
  <si>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</si>
  <si>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</si>
  <si>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</si>
  <si>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</si>
  <si>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</si>
  <si>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</si>
  <si>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</si>
  <si>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</si>
  <si>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</si>
  <si>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</si>
  <si>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</si>
  <si>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</si>
  <si>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</si>
  <si>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</si>
  <si>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</si>
  <si>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</si>
  <si>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</si>
  <si>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</si>
  <si>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</si>
  <si>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</si>
  <si>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</si>
  <si>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</si>
  <si>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</si>
  <si>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</si>
  <si>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</si>
  <si>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</si>
  <si>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</si>
  <si>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</si>
  <si>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</si>
  <si>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</si>
  <si>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</si>
  <si>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</si>
  <si>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</si>
  <si>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</si>
  <si>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</si>
  <si>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</si>
  <si>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</si>
  <si>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</si>
  <si>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</si>
  <si>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</si>
  <si>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</si>
  <si>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</si>
  <si>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</si>
  <si>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</si>
  <si>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</si>
  <si>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</si>
  <si>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</si>
  <si>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</si>
  <si>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</si>
  <si>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</si>
  <si>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</si>
  <si>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</si>
  <si>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</si>
  <si>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</si>
  <si>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</si>
  <si>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</si>
  <si>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</si>
  <si>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</si>
  <si>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</si>
  <si>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</si>
  <si>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</si>
  <si>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</si>
  <si>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</si>
  <si>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</si>
  <si>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</si>
  <si>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</si>
  <si>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</si>
  <si>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</si>
  <si>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</si>
  <si>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</si>
  <si>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</si>
  <si>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</si>
  <si>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</si>
  <si>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</si>
  <si>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</si>
  <si>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</si>
  <si>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</si>
  <si>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</si>
  <si>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</si>
  <si>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</si>
  <si>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</si>
  <si>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</si>
  <si>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</si>
  <si>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</si>
  <si>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</si>
  <si>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</si>
  <si>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</si>
  <si>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</si>
  <si>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</si>
  <si>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</si>
  <si>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</si>
  <si>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</si>
  <si>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</si>
  <si>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</si>
  <si>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</si>
  <si>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</si>
  <si>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</si>
  <si>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</si>
  <si>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</si>
  <si>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</si>
  <si>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</si>
  <si>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</si>
  <si>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</si>
  <si>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</si>
  <si>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</si>
  <si>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</si>
  <si>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</si>
  <si>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</si>
  <si>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</si>
  <si>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</si>
  <si>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</si>
  <si>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</si>
  <si>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</si>
  <si>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</si>
  <si>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</si>
  <si>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</si>
  <si>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</si>
  <si>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</si>
  <si>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</si>
  <si>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</si>
  <si>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</si>
  <si>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</si>
  <si>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</si>
  <si>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</si>
  <si>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</si>
  <si>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</si>
  <si>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</si>
  <si>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</si>
  <si>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</si>
  <si>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</si>
  <si>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</si>
  <si>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</si>
  <si>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</si>
  <si>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</si>
  <si>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</si>
  <si>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</si>
  <si>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</si>
  <si>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</si>
  <si>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</si>
  <si>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</si>
  <si>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</si>
  <si>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</si>
  <si>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</si>
  <si>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</si>
  <si>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</si>
  <si>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</si>
  <si>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</si>
  <si>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</si>
  <si>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</si>
  <si>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</si>
  <si>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</si>
  <si>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</si>
  <si>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</si>
  <si>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</si>
  <si>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</si>
  <si>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</si>
  <si>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</si>
  <si>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</si>
  <si>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</si>
  <si>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</si>
  <si>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</si>
  <si>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</si>
  <si>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</si>
  <si>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</si>
  <si>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</si>
  <si>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</si>
  <si>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</si>
  <si>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</si>
  <si>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</si>
  <si>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</si>
  <si>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</si>
  <si>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</si>
  <si>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</si>
  <si>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</si>
  <si>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</si>
  <si>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</si>
  <si>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</si>
  <si>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</si>
  <si>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</si>
  <si>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</si>
  <si>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</si>
  <si>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</si>
  <si>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</si>
  <si>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</si>
  <si>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</si>
  <si>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</si>
  <si>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</si>
  <si>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</si>
  <si>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</si>
  <si>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</si>
  <si>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</si>
  <si>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</si>
  <si>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</si>
  <si>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</si>
  <si>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</si>
  <si>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</si>
  <si>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</si>
  <si>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</si>
  <si>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</si>
  <si>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</si>
  <si>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</si>
  <si>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</si>
  <si>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</si>
  <si>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</si>
  <si>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</si>
  <si>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</si>
  <si>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</si>
  <si>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</si>
  <si>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</si>
  <si>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</si>
  <si>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</si>
  <si>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</si>
  <si>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</si>
  <si>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</si>
  <si>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</si>
  <si>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</si>
  <si>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</si>
  <si>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</si>
  <si>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</si>
  <si>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</si>
  <si>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</si>
  <si>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</si>
  <si>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</si>
  <si>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</si>
  <si>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</si>
  <si>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</si>
  <si>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</si>
  <si>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</si>
  <si>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</si>
  <si>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</si>
  <si>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</si>
  <si>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</si>
  <si>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</si>
  <si>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</si>
  <si>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</si>
  <si>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</si>
  <si>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</si>
  <si>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</si>
  <si>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</si>
  <si>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</si>
  <si>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</si>
  <si>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</si>
  <si>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</si>
  <si>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</si>
  <si>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</si>
  <si>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</si>
  <si>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</si>
  <si>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</si>
  <si>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</si>
  <si>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</si>
  <si>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</si>
  <si>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</si>
  <si>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</si>
  <si>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</si>
  <si>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</si>
  <si>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</si>
  <si>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</si>
  <si>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</si>
  <si>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</si>
  <si>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</si>
  <si>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</si>
  <si>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</si>
  <si>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</si>
  <si>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</si>
  <si>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</si>
  <si>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</si>
  <si>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</si>
  <si>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</si>
  <si>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</si>
  <si>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</si>
  <si>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</si>
  <si>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</si>
  <si>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</si>
  <si>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</si>
  <si>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</si>
  <si>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</si>
  <si>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</si>
  <si>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</si>
  <si>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</si>
  <si>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</si>
  <si>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</si>
  <si>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</si>
  <si>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</si>
  <si>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</si>
  <si>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</si>
  <si>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</si>
  <si>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</si>
  <si>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</si>
  <si>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</si>
  <si>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</si>
  <si>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</si>
  <si>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</si>
  <si>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</si>
  <si>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</si>
  <si>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</si>
  <si>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</si>
  <si>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</si>
  <si>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</si>
  <si>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</si>
  <si>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</si>
  <si>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</si>
  <si>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</si>
  <si>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</si>
  <si>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</si>
  <si>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</si>
  <si>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</si>
  <si>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</si>
  <si>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</si>
  <si>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</si>
  <si>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</si>
  <si>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</si>
  <si>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</si>
  <si>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</si>
  <si>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</si>
  <si>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</si>
  <si>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</si>
  <si>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</si>
  <si>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</si>
  <si>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</si>
  <si>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</si>
  <si>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</si>
  <si>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</si>
  <si>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</si>
  <si>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</si>
  <si>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</si>
  <si>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</si>
  <si>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</si>
  <si>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</si>
  <si>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</si>
  <si>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</si>
  <si>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</si>
  <si>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</si>
  <si>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</si>
  <si>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</si>
  <si>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</si>
  <si>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</si>
  <si>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</si>
  <si>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</si>
  <si>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</si>
  <si>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</si>
  <si>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</si>
  <si>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</si>
  <si>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</si>
  <si>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</si>
  <si>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</si>
  <si>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</si>
  <si>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</si>
  <si>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</si>
  <si>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</si>
  <si>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</si>
  <si>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</si>
  <si>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</si>
  <si>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</si>
  <si>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</si>
  <si>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</si>
  <si>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</si>
  <si>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</si>
  <si>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</si>
  <si>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</si>
  <si>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</si>
  <si>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</si>
  <si>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</si>
  <si>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</si>
  <si>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</si>
  <si>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</si>
  <si>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</si>
  <si>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</si>
  <si>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</si>
  <si>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</si>
  <si>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</si>
  <si>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</si>
  <si>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</si>
  <si>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</si>
  <si>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</si>
  <si>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</si>
  <si>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</si>
  <si>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</si>
  <si>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</si>
  <si>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</si>
  <si>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</si>
  <si>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</si>
  <si>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</si>
  <si>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</si>
  <si>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</si>
  <si>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</si>
  <si>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</si>
  <si>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</si>
  <si>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</si>
  <si>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</si>
  <si>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</si>
  <si>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</si>
  <si>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</si>
  <si>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</si>
  <si>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</si>
  <si>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</si>
  <si>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</si>
  <si>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</si>
  <si>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</si>
  <si>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</si>
  <si>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</si>
  <si>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</si>
  <si>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</si>
  <si>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</si>
  <si>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</si>
  <si>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</si>
  <si>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</si>
  <si>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</si>
  <si>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</si>
  <si>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</si>
  <si>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</si>
  <si>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</si>
  <si>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</si>
  <si>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</si>
  <si>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</si>
  <si>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</si>
  <si>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</si>
  <si>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</si>
  <si>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</si>
  <si>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</si>
  <si>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</si>
  <si>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</si>
  <si>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</si>
  <si>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</si>
  <si>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</si>
  <si>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</si>
  <si>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</si>
  <si>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</si>
  <si>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</si>
  <si>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</si>
  <si>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</si>
  <si>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</si>
  <si>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</si>
  <si>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</si>
  <si>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</si>
  <si>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</si>
  <si>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</si>
  <si>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</si>
  <si>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</si>
  <si>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</si>
  <si>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</si>
  <si>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</si>
  <si>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</si>
  <si>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</si>
  <si>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</si>
  <si>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</si>
  <si>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</si>
  <si>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</si>
  <si>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</si>
  <si>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</si>
  <si>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</si>
  <si>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</si>
  <si>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</si>
  <si>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</si>
  <si>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</si>
  <si>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</si>
  <si>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</si>
  <si>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</si>
  <si>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</si>
  <si>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</si>
  <si>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</si>
  <si>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</si>
  <si>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</si>
  <si>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</si>
  <si>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</si>
  <si>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</si>
  <si>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</si>
  <si>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</si>
  <si>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</si>
  <si>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</si>
  <si>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</si>
  <si>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</si>
  <si>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</si>
  <si>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</si>
  <si>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</si>
  <si>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</si>
  <si>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</si>
  <si>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</si>
  <si>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</si>
  <si>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</si>
  <si>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</si>
  <si>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</si>
  <si>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</si>
  <si>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</si>
  <si>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</si>
  <si>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</si>
  <si>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</si>
  <si>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</si>
  <si>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</si>
  <si>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</si>
  <si>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</si>
  <si>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</si>
  <si>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</si>
  <si>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</si>
  <si>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</si>
  <si>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</si>
  <si>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</si>
  <si>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</si>
  <si>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</si>
  <si>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</si>
  <si>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</si>
  <si>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</si>
  <si>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</si>
  <si>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</si>
  <si>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</si>
  <si>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</si>
  <si>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</si>
  <si>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</si>
  <si>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</si>
  <si>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</si>
  <si>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</si>
  <si>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</si>
  <si>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</si>
  <si>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</si>
  <si>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</si>
  <si>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</si>
  <si>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</si>
  <si>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</si>
  <si>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</si>
  <si>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</si>
  <si>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</si>
  <si>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</si>
  <si>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</si>
  <si>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</si>
  <si>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</si>
  <si>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</si>
  <si>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</si>
  <si>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</si>
  <si>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</si>
  <si>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</si>
  <si>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</si>
  <si>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</si>
  <si>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</si>
  <si>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</si>
  <si>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</si>
  <si>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</si>
  <si>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</si>
  <si>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</si>
  <si>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</si>
  <si>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</si>
  <si>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</si>
  <si>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</si>
  <si>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</si>
  <si>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</si>
  <si>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</si>
  <si>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</si>
  <si>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</si>
  <si>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</si>
  <si>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</si>
  <si>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</si>
  <si>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</si>
  <si>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</si>
  <si>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</si>
  <si>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</si>
  <si>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</si>
  <si>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</si>
  <si>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</si>
  <si>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</si>
  <si>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</si>
  <si>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</si>
  <si>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</si>
  <si>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</si>
  <si>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</si>
  <si>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</si>
  <si>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</si>
  <si>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</si>
  <si>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</si>
  <si>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</si>
  <si>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</si>
  <si>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</si>
  <si>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</si>
  <si>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</si>
  <si>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</si>
  <si>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</si>
  <si>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</si>
  <si>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</si>
  <si>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</si>
  <si>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</si>
  <si>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</si>
  <si>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</si>
  <si>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</si>
  <si>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</si>
  <si>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</si>
  <si>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</si>
  <si>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</si>
  <si>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</si>
  <si>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</si>
  <si>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</si>
  <si>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</si>
  <si>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</si>
  <si>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</si>
  <si>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</si>
  <si>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</si>
  <si>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</si>
  <si>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</si>
  <si>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</si>
  <si>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</si>
  <si>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</si>
  <si>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</si>
  <si>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</si>
  <si>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</si>
  <si>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</si>
  <si>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</si>
  <si>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</si>
  <si>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</si>
  <si>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</si>
  <si>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</si>
  <si>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</si>
  <si>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</si>
  <si>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</si>
  <si>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</si>
  <si>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</si>
  <si>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</si>
  <si>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</si>
  <si>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</si>
  <si>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</si>
  <si>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</si>
  <si>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</si>
  <si>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</si>
  <si>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</si>
  <si>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</si>
  <si>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</si>
  <si>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</si>
  <si>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</si>
  <si>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</si>
  <si>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</si>
  <si>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</si>
  <si>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</si>
  <si>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</si>
  <si>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</si>
  <si>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</si>
  <si>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</si>
  <si>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</si>
  <si>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</si>
  <si>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</si>
  <si>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</si>
  <si>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</si>
  <si>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</si>
  <si>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</si>
  <si>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</si>
  <si>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</si>
  <si>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</si>
  <si>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</si>
  <si>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</si>
  <si>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</si>
  <si>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</si>
  <si>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</si>
  <si>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</si>
  <si>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</si>
  <si>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</si>
  <si>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</si>
  <si>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</si>
  <si>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</si>
  <si>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</si>
  <si>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</si>
  <si>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</si>
  <si>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</si>
  <si>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</si>
  <si>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</si>
  <si>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</si>
  <si>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</si>
  <si>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</si>
  <si>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</si>
  <si>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</si>
  <si>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</si>
  <si>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</si>
  <si>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</si>
  <si>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</si>
  <si>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</si>
  <si>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</si>
  <si>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</si>
  <si>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</si>
  <si>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</si>
  <si>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</si>
  <si>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</si>
  <si>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</si>
  <si>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</si>
  <si>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</si>
  <si>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</si>
  <si>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</si>
  <si>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</si>
  <si>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</si>
  <si>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</si>
  <si>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</si>
  <si>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</si>
  <si>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</si>
  <si>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</si>
  <si>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</si>
  <si>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</si>
  <si>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</si>
  <si>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</si>
  <si>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</si>
  <si>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</si>
  <si>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</si>
  <si>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</si>
  <si>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</si>
  <si>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</si>
  <si>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</si>
  <si>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</si>
  <si>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</si>
  <si>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</si>
  <si>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</si>
  <si>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</si>
  <si>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</si>
  <si>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</si>
  <si>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</si>
  <si>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</si>
  <si>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</si>
  <si>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</si>
  <si>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</si>
  <si>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</si>
  <si>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</si>
  <si>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</si>
  <si>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</si>
  <si>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</si>
  <si>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</si>
  <si>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</si>
  <si>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</si>
  <si>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</si>
  <si>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</si>
  <si>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</si>
  <si>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</si>
  <si>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</si>
  <si>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</si>
  <si>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</si>
  <si>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</si>
  <si>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</si>
  <si>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</si>
  <si>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</si>
  <si>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</si>
  <si>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</si>
  <si>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</si>
  <si>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</si>
  <si>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</si>
  <si>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</si>
  <si>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</si>
  <si>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</si>
  <si>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</si>
  <si>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</si>
  <si>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</si>
  <si>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</si>
  <si>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</si>
  <si>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</si>
  <si>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</si>
  <si>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</si>
  <si>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</si>
  <si>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</si>
  <si>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</si>
  <si>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</si>
  <si>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</si>
  <si>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</si>
  <si>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</si>
  <si>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</si>
  <si>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</si>
  <si>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</si>
  <si>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</si>
  <si>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</si>
  <si>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</si>
  <si>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</si>
  <si>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</si>
  <si>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</si>
  <si>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</si>
  <si>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</si>
  <si>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</si>
  <si>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</si>
  <si>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</si>
  <si>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</si>
  <si>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</si>
  <si>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</si>
  <si>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</si>
  <si>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</si>
  <si>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</si>
  <si>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</si>
  <si>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</si>
  <si>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</si>
  <si>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</si>
  <si>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</si>
  <si>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</si>
  <si>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</si>
  <si>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</si>
  <si>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</si>
  <si>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</si>
  <si>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</si>
  <si>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</si>
  <si>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</si>
  <si>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</si>
  <si>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</si>
  <si>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</si>
  <si>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</si>
  <si>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</si>
  <si>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</si>
  <si>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</si>
  <si>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</si>
  <si>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</si>
  <si>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</si>
  <si>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</si>
  <si>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</si>
  <si>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</si>
  <si>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</si>
  <si>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</si>
  <si>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</si>
  <si>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</si>
  <si>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</si>
  <si>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</si>
  <si>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</si>
  <si>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</si>
  <si>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</si>
  <si>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</si>
  <si>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</si>
  <si>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</si>
  <si>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</si>
  <si>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</si>
  <si>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</si>
  <si>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</si>
  <si>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</si>
  <si>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</si>
  <si>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</si>
  <si>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</si>
  <si>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</si>
  <si>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</si>
  <si>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</si>
  <si>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</si>
  <si>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</si>
  <si>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</si>
  <si>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</si>
  <si>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</si>
  <si>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</si>
  <si>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</si>
  <si>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</si>
  <si>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</si>
  <si>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</si>
  <si>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</si>
  <si>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</si>
  <si>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</si>
  <si>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</si>
  <si>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</si>
  <si>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</si>
  <si>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</si>
  <si>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</si>
  <si>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</si>
  <si>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</si>
  <si>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</si>
  <si>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</si>
  <si>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</si>
  <si>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</si>
  <si>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</si>
  <si>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</si>
  <si>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</si>
  <si>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</si>
  <si>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</si>
  <si>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</si>
  <si>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</si>
  <si>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</si>
  <si>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</si>
  <si>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</si>
  <si>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</si>
  <si>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</si>
  <si>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</si>
  <si>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</si>
  <si>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</si>
  <si>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</si>
  <si>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</si>
  <si>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</si>
  <si>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</si>
  <si>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</si>
  <si>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</si>
  <si>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</si>
  <si>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</si>
  <si>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</si>
  <si>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</si>
  <si>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</si>
  <si>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</si>
  <si>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</si>
  <si>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</si>
  <si>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</si>
  <si>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</si>
  <si>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</si>
  <si>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</si>
  <si>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</si>
  <si>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</si>
  <si>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</si>
  <si>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</si>
  <si>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</si>
  <si>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</si>
  <si>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</si>
  <si>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</si>
  <si>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</si>
  <si>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</si>
  <si>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</si>
  <si>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</si>
  <si>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</si>
  <si>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</si>
  <si>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</si>
  <si>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</si>
  <si>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</si>
  <si>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</si>
  <si>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</si>
  <si>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</si>
  <si>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</si>
  <si>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</si>
  <si>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</si>
  <si>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</si>
  <si>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</si>
  <si>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</si>
  <si>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</si>
  <si>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</si>
  <si>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</si>
  <si>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</si>
  <si>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</si>
  <si>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</si>
  <si>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</si>
  <si>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</si>
  <si>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</si>
  <si>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</si>
  <si>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</si>
  <si>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</si>
  <si>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</si>
  <si>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</si>
  <si>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</si>
  <si>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</si>
  <si>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</si>
  <si>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</si>
  <si>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</si>
  <si>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</si>
  <si>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</si>
  <si>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</si>
  <si>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</si>
  <si>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</si>
  <si>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</si>
  <si>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</si>
  <si>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</si>
  <si>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</si>
  <si>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</si>
  <si>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</si>
  <si>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</si>
  <si>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</si>
  <si>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</si>
  <si>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</si>
  <si>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</si>
  <si>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</si>
  <si>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</si>
  <si>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</si>
  <si>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</si>
  <si>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</si>
  <si>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</si>
  <si>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</si>
  <si>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</si>
  <si>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</si>
  <si>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</si>
  <si>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</si>
  <si>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</si>
  <si>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</si>
  <si>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</si>
  <si>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</si>
  <si>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</si>
  <si>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</si>
  <si>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</si>
  <si>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</si>
  <si>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</si>
  <si>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</si>
  <si>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</si>
  <si>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</si>
  <si>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</si>
  <si>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</si>
  <si>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</si>
  <si>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</si>
  <si>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</si>
  <si>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</si>
  <si>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</si>
  <si>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</si>
  <si>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</si>
  <si>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</si>
  <si>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</si>
  <si>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</si>
  <si>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</si>
  <si>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</si>
  <si>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</si>
  <si>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</si>
  <si>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</si>
  <si>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</si>
  <si>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</si>
  <si>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</si>
  <si>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</si>
  <si>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</si>
  <si>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</si>
  <si>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</si>
  <si>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</si>
  <si>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</si>
  <si>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</si>
  <si>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</si>
  <si>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</si>
  <si>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</si>
  <si>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</si>
  <si>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</si>
  <si>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</si>
  <si>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</si>
  <si>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</si>
  <si>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</si>
  <si>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</si>
  <si>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</si>
  <si>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</si>
  <si>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</si>
  <si>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</si>
  <si>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</si>
  <si>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</si>
  <si>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</si>
  <si>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</si>
  <si>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</si>
  <si>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</si>
  <si>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</si>
  <si>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</si>
  <si>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</si>
  <si>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</si>
  <si>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</si>
  <si>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</si>
  <si>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</si>
  <si>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</si>
  <si>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</si>
  <si>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</si>
  <si>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</si>
  <si>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</si>
  <si>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</si>
  <si>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</si>
  <si>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</si>
  <si>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</si>
  <si>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</si>
  <si>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</si>
  <si>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</si>
  <si>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</si>
  <si>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</si>
  <si>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</si>
  <si>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</si>
  <si>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</si>
  <si>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</si>
  <si>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</si>
  <si>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</si>
  <si>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</si>
  <si>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</si>
  <si>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</si>
  <si>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</si>
  <si>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</si>
  <si>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</si>
  <si>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</si>
  <si>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</si>
  <si>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</si>
  <si>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</si>
  <si>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</si>
  <si>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</si>
  <si>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</si>
  <si>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</si>
  <si>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</si>
  <si>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</si>
  <si>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</si>
  <si>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</si>
  <si>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</si>
  <si>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</si>
  <si>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</si>
  <si>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</si>
  <si>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</si>
  <si>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</si>
  <si>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</si>
  <si>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</si>
  <si>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</si>
  <si>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</si>
  <si>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</si>
  <si>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</si>
  <si>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</si>
  <si>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</si>
  <si>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</si>
  <si>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</si>
  <si>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</si>
  <si>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</si>
  <si>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</si>
  <si>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</si>
  <si>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</si>
  <si>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</si>
  <si>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</si>
  <si>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</si>
  <si>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</si>
  <si>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</si>
  <si>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</si>
  <si>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</si>
  <si>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</si>
  <si>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</si>
  <si>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</si>
  <si>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</si>
  <si>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</si>
  <si>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</si>
  <si>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</si>
  <si>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</si>
  <si>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</si>
  <si>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</si>
  <si>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</si>
  <si>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</si>
  <si>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</si>
  <si>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</si>
  <si>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</si>
  <si>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</si>
  <si>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</si>
  <si>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</si>
  <si>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</si>
  <si>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</si>
  <si>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</si>
  <si>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</si>
  <si>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</si>
  <si>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</si>
  <si>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</si>
  <si>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</si>
  <si>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</si>
  <si>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</si>
  <si>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</si>
  <si>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</si>
  <si>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</si>
  <si>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</si>
  <si>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</si>
  <si>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</si>
  <si>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</si>
  <si>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</si>
  <si>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</si>
  <si>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</si>
  <si>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</si>
  <si>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</si>
  <si>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</si>
  <si>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</si>
  <si>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</si>
  <si>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</si>
  <si>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</si>
  <si>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</si>
  <si>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</si>
  <si>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</si>
  <si>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</si>
  <si>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</si>
  <si>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</si>
  <si>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</si>
  <si>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</si>
  <si>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</si>
  <si>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</si>
  <si>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</si>
  <si>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</si>
  <si>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</si>
  <si>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</si>
  <si>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</si>
  <si>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</si>
  <si>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</si>
  <si>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</si>
  <si>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</si>
  <si>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</si>
  <si>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</si>
  <si>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</si>
  <si>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</si>
  <si>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</si>
  <si>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</si>
  <si>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</si>
  <si>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</si>
  <si>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</si>
  <si>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</si>
  <si>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</si>
  <si>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</si>
  <si>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</si>
  <si>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</si>
  <si>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</si>
  <si>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</si>
  <si>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</si>
  <si>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</si>
  <si>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</si>
  <si>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</si>
  <si>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</si>
  <si>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</si>
  <si>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</si>
  <si>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</si>
  <si>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</si>
  <si>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</si>
  <si>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</si>
  <si>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</si>
  <si>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</si>
  <si>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</si>
  <si>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</si>
  <si>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</si>
  <si>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</si>
  <si>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</si>
  <si>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</si>
  <si>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</si>
  <si>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</si>
  <si>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</si>
  <si>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</si>
  <si>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</si>
  <si>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</si>
  <si>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</si>
  <si>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</si>
  <si>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</si>
  <si>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</si>
  <si>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</si>
  <si>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</si>
  <si>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</si>
  <si>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</si>
  <si>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</si>
  <si>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</si>
  <si>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</si>
  <si>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</si>
  <si>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</si>
  <si>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</si>
  <si>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</si>
  <si>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</si>
  <si>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</si>
  <si>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</si>
  <si>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</si>
  <si>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</si>
  <si>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</si>
  <si>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</si>
  <si>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</si>
  <si>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</si>
  <si>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</si>
  <si>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</si>
  <si>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</si>
  <si>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</si>
  <si>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</si>
  <si>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</si>
  <si>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</si>
  <si>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</si>
  <si>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</si>
  <si>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</si>
  <si>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</si>
  <si>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</si>
  <si>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</si>
  <si>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</si>
  <si>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</si>
  <si>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</si>
  <si>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</si>
  <si>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</si>
  <si>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</si>
  <si>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</si>
  <si>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</si>
  <si>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</si>
  <si>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</si>
  <si>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</si>
  <si>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</si>
  <si>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</si>
  <si>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</si>
  <si>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</si>
  <si>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</si>
  <si>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</si>
  <si>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</si>
  <si>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</si>
  <si>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</si>
  <si>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</si>
  <si>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</si>
  <si>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</si>
  <si>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</si>
  <si>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</si>
  <si>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</si>
  <si>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</si>
  <si>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</si>
  <si>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</si>
  <si>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</si>
  <si>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</si>
  <si>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</si>
  <si>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</si>
  <si>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</si>
  <si>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</si>
  <si>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</si>
  <si>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</si>
  <si>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</si>
  <si>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</si>
  <si>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</si>
  <si>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</si>
  <si>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</si>
  <si>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</si>
  <si>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</si>
  <si>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</si>
  <si>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</si>
  <si>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</si>
  <si>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</si>
  <si>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</si>
  <si>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</si>
  <si>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</si>
  <si>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</si>
  <si>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</si>
  <si>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</si>
  <si>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</si>
  <si>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</si>
  <si>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</si>
  <si>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</si>
  <si>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</si>
  <si>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</si>
  <si>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</si>
  <si>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</si>
  <si>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</si>
  <si>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</si>
  <si>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</si>
  <si>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</si>
  <si>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</si>
  <si>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</si>
  <si>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</si>
  <si>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</si>
  <si>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</si>
  <si>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</si>
  <si>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</si>
  <si>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</si>
  <si>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</si>
  <si>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</si>
  <si>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</si>
  <si>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</si>
  <si>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</si>
  <si>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</si>
  <si>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</si>
  <si>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</si>
  <si>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</si>
  <si>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</si>
  <si>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</si>
  <si>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</si>
  <si>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</si>
  <si>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</si>
  <si>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</si>
  <si>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</si>
  <si>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</si>
  <si>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</si>
  <si>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</si>
  <si>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</si>
  <si>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</si>
  <si>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</si>
  <si>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</si>
  <si>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</si>
  <si>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</si>
  <si>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</si>
  <si>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</si>
  <si>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</si>
  <si>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</si>
  <si>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</si>
  <si>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</si>
  <si>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</si>
  <si>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</si>
  <si>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</si>
  <si>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</si>
  <si>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</si>
  <si>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</si>
  <si>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</si>
  <si>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</si>
  <si>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</si>
  <si>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</si>
  <si>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</si>
  <si>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</si>
  <si>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</si>
  <si>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</si>
  <si>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</si>
  <si>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</si>
  <si>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</si>
  <si>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</si>
  <si>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</si>
  <si>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</si>
  <si>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</si>
  <si>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</si>
  <si>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</si>
  <si>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</si>
  <si>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</si>
  <si>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</si>
  <si>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</si>
  <si>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</si>
  <si>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</si>
  <si>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</si>
  <si>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</si>
  <si>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</si>
  <si>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</si>
  <si>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</si>
  <si>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</si>
  <si>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</si>
  <si>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</si>
  <si>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</si>
  <si>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</si>
  <si>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</si>
  <si>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</si>
  <si>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</si>
  <si>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</si>
  <si>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</si>
  <si>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</si>
  <si>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</si>
  <si>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</si>
  <si>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</si>
  <si>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</si>
  <si>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</si>
  <si>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</si>
  <si>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</si>
  <si>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</si>
  <si>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</si>
  <si>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</si>
  <si>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</si>
  <si>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</si>
  <si>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</si>
  <si>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</si>
  <si>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</si>
  <si>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</si>
  <si>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</si>
  <si>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</si>
  <si>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</si>
  <si>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</si>
  <si>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</si>
  <si>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</si>
  <si>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</si>
  <si>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</si>
  <si>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</si>
  <si>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</si>
  <si>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</si>
  <si>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</si>
  <si>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</si>
  <si>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</si>
  <si>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</si>
  <si>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</si>
  <si>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</si>
  <si>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</si>
  <si>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</si>
  <si>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</si>
  <si>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</si>
  <si>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</si>
  <si>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</si>
  <si>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</si>
  <si>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</si>
  <si>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</si>
  <si>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</si>
  <si>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</si>
  <si>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</si>
  <si>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</si>
  <si>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</si>
  <si>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</si>
  <si>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</si>
  <si>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</si>
  <si>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</si>
  <si>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</si>
  <si>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</si>
  <si>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</si>
  <si>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</si>
  <si>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</si>
  <si>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</si>
  <si>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</si>
  <si>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</si>
  <si>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</si>
  <si>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</si>
  <si>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</si>
  <si>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</si>
  <si>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</si>
  <si>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</si>
  <si>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</si>
  <si>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</si>
  <si>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</si>
  <si>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</si>
  <si>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</si>
  <si>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</si>
  <si>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</si>
  <si>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</si>
  <si>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</si>
  <si>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</si>
  <si>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</si>
  <si>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</si>
  <si>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</si>
  <si>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</si>
  <si>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</si>
  <si>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</si>
  <si>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</si>
  <si>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</si>
  <si>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</si>
  <si>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</si>
  <si>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</si>
  <si>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</si>
  <si>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</si>
  <si>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</si>
  <si>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</si>
  <si>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</si>
  <si>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</si>
  <si>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</si>
  <si>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</si>
  <si>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</si>
  <si>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</si>
  <si>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</si>
  <si>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</si>
  <si>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</si>
  <si>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</si>
  <si>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</si>
  <si>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</si>
  <si>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</si>
  <si>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</si>
  <si>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</si>
  <si>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</si>
  <si>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</si>
  <si>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</si>
  <si>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</si>
  <si>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</si>
  <si>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</si>
  <si>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</si>
  <si>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</si>
  <si>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</si>
  <si>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</si>
  <si>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</si>
  <si>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</si>
  <si>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</si>
  <si>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</si>
  <si>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</si>
  <si>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</si>
  <si>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</si>
  <si>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</si>
  <si>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</si>
  <si>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</si>
  <si>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</si>
  <si>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</si>
  <si>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</si>
  <si>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</si>
  <si>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</si>
  <si>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</si>
  <si>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</si>
  <si>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</si>
  <si>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</si>
  <si>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</si>
  <si>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</si>
  <si>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</si>
  <si>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</si>
  <si>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</si>
  <si>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</si>
  <si>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</si>
  <si>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</si>
  <si>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</si>
  <si>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</si>
  <si>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</si>
  <si>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</si>
  <si>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</si>
  <si>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</si>
  <si>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</si>
  <si>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</si>
  <si>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</si>
  <si>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</si>
  <si>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</si>
  <si>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</si>
  <si>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</si>
  <si>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</si>
  <si>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</si>
  <si>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</si>
  <si>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</si>
  <si>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</si>
  <si>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</si>
  <si>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</si>
  <si>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</si>
  <si>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</si>
  <si>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</si>
  <si>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</si>
  <si>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</si>
  <si>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</si>
  <si>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</si>
  <si>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</si>
  <si>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</si>
  <si>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</si>
  <si>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</si>
  <si>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</si>
  <si>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</si>
  <si>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</si>
  <si>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</si>
  <si>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</si>
  <si>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</si>
  <si>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</si>
  <si>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</si>
  <si>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</si>
  <si>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</si>
  <si>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</si>
  <si>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</si>
  <si>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</si>
  <si>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</si>
  <si>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</si>
  <si>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</si>
  <si>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</si>
  <si>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</si>
  <si>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</si>
  <si>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</si>
  <si>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</si>
  <si>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</si>
  <si>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</si>
  <si>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</si>
  <si>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</si>
  <si>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</si>
  <si>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</si>
  <si>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</si>
  <si>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</si>
  <si>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</si>
  <si>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</si>
  <si>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</si>
  <si>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</si>
  <si>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</si>
  <si>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</si>
  <si>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</si>
  <si>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</si>
  <si>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</si>
  <si>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</si>
  <si>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</si>
  <si>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</si>
  <si>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</si>
  <si>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</si>
  <si>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</si>
  <si>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</si>
  <si>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</si>
  <si>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</si>
  <si>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</si>
  <si>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</si>
  <si>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</si>
  <si>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</si>
  <si>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</si>
  <si>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</si>
  <si>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</si>
  <si>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</si>
  <si>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</si>
  <si>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</si>
  <si>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</si>
  <si>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</si>
  <si>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</si>
  <si>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</si>
  <si>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</si>
  <si>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</si>
  <si>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</si>
  <si>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</si>
  <si>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</si>
  <si>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</si>
  <si>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</si>
  <si>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</si>
  <si>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</si>
  <si>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</si>
  <si>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</si>
  <si>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</si>
  <si>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</si>
  <si>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</si>
  <si>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</si>
  <si>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</si>
  <si>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</si>
  <si>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</si>
  <si>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</si>
  <si>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</si>
  <si>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</si>
  <si>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</si>
  <si>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</si>
  <si>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</si>
  <si>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</si>
  <si>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</si>
  <si>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</si>
  <si>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</si>
  <si>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</si>
  <si>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</si>
  <si>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</si>
  <si>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</si>
  <si>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</si>
  <si>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</si>
  <si>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</si>
  <si>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</si>
  <si>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</si>
  <si>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</si>
  <si>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</si>
  <si>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</si>
  <si>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</si>
  <si>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</si>
  <si>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</si>
  <si>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</si>
  <si>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</si>
  <si>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</si>
  <si>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</si>
  <si>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</si>
  <si>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</si>
  <si>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</si>
  <si>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</si>
  <si>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</si>
  <si>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</si>
  <si>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</si>
  <si>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</si>
  <si>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</si>
  <si>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</si>
  <si>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</si>
  <si>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</si>
  <si>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</si>
  <si>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</si>
  <si>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</si>
  <si>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</si>
  <si>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</si>
  <si>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</si>
  <si>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</si>
  <si>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</si>
  <si>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</si>
  <si>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</si>
  <si>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</si>
  <si>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</si>
  <si>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</si>
  <si>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</si>
  <si>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</si>
  <si>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</si>
  <si>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</si>
  <si>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</si>
  <si>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</si>
  <si>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</si>
  <si>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</si>
  <si>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</si>
  <si>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</si>
  <si>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</si>
  <si>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</si>
  <si>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</si>
  <si>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</si>
  <si>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</si>
  <si>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</si>
  <si>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</si>
  <si>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</si>
  <si>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</si>
  <si>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</si>
  <si>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</si>
  <si>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</si>
  <si>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</si>
  <si>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</si>
  <si>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</si>
  <si>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</si>
  <si>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</si>
  <si>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</si>
  <si>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</si>
  <si>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</si>
  <si>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</si>
  <si>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</si>
  <si>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</si>
  <si>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</si>
  <si>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</si>
  <si>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</si>
  <si>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</si>
  <si>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</si>
  <si>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</si>
  <si>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</si>
  <si>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</si>
  <si>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</si>
  <si>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</si>
  <si>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</si>
  <si>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</si>
  <si>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</si>
  <si>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</si>
  <si>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</si>
  <si>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</si>
  <si>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</si>
  <si>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</si>
  <si>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</si>
  <si>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</si>
  <si>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</si>
  <si>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</si>
  <si>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</si>
  <si>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</si>
  <si>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</si>
  <si>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</si>
  <si>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</si>
  <si>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</si>
  <si>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</si>
  <si>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</si>
  <si>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</si>
  <si>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</si>
  <si>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</si>
  <si>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</si>
  <si>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</si>
  <si>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</si>
  <si>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</si>
  <si>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</si>
  <si>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</si>
  <si>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</si>
  <si>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</si>
  <si>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</si>
  <si>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</si>
  <si>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</si>
  <si>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</si>
  <si>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</si>
  <si>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</si>
  <si>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</si>
  <si>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</si>
  <si>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</si>
  <si>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</si>
  <si>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</si>
  <si>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</si>
  <si>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</si>
  <si>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</si>
  <si>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</si>
  <si>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</si>
  <si>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</si>
  <si>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</si>
  <si>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</si>
  <si>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</si>
  <si>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</si>
  <si>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</si>
  <si>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</si>
  <si>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</si>
  <si>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</si>
  <si>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</si>
  <si>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</si>
  <si>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</si>
  <si>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</si>
  <si>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</si>
  <si>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</si>
  <si>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</si>
  <si>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</si>
  <si>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</si>
  <si>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</si>
  <si>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</si>
  <si>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</si>
  <si>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</si>
  <si>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</si>
  <si>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</si>
  <si>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</si>
  <si>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</si>
  <si>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</si>
  <si>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</si>
  <si>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</si>
  <si>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</si>
  <si>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</si>
  <si>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</si>
  <si>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</si>
  <si>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</si>
  <si>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</si>
  <si>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</si>
  <si>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</si>
  <si>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</si>
  <si>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</si>
  <si>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</si>
  <si>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</si>
  <si>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</si>
  <si>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</si>
  <si>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</si>
  <si>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</si>
  <si>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</si>
  <si>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</si>
  <si>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</si>
  <si>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</si>
  <si>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</si>
  <si>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</si>
  <si>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</si>
  <si>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</si>
  <si>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</si>
  <si>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</si>
  <si>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</si>
  <si>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</si>
  <si>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</si>
  <si>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</si>
  <si>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</si>
  <si>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</si>
  <si>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</si>
  <si>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</si>
  <si>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</si>
  <si>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</si>
  <si>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</si>
  <si>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</si>
  <si>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</si>
  <si>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</si>
  <si>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</si>
  <si>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</si>
  <si>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</si>
  <si>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</si>
  <si>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</si>
  <si>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</si>
  <si>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</si>
  <si>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</si>
  <si>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</si>
  <si>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</si>
  <si>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</si>
  <si>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</si>
  <si>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</si>
  <si>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</si>
  <si>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</si>
  <si>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</si>
  <si>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</si>
  <si>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</si>
  <si>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</si>
  <si>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</si>
  <si>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</si>
  <si>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</si>
  <si>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</si>
  <si>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</si>
  <si>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</si>
  <si>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</si>
  <si>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</si>
  <si>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</si>
  <si>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</si>
  <si>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</si>
  <si>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</si>
  <si>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</si>
  <si>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</si>
  <si>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</si>
  <si>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</si>
  <si>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</si>
  <si>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</si>
  <si>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</si>
  <si>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</si>
  <si>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</si>
  <si>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</si>
  <si>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</si>
  <si>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</si>
  <si>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</si>
  <si>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</si>
  <si>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</si>
  <si>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</si>
  <si>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</si>
  <si>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</si>
  <si>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</si>
  <si>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</si>
  <si>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</si>
  <si>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</si>
  <si>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</si>
  <si>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</si>
  <si>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</si>
  <si>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</si>
  <si>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</si>
  <si>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</si>
  <si>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</si>
  <si>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</si>
  <si>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</si>
  <si>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</si>
  <si>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</si>
  <si>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</si>
  <si>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</si>
  <si>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</si>
  <si>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</si>
  <si>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</si>
  <si>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</si>
  <si>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</si>
  <si>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</si>
  <si>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</si>
  <si>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</si>
  <si>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</si>
  <si>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</si>
  <si>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</si>
  <si>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</si>
  <si>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</si>
  <si>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</si>
  <si>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</si>
  <si>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</si>
  <si>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</si>
  <si>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</si>
  <si>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</si>
  <si>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</si>
  <si>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</si>
  <si>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</si>
  <si>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</si>
  <si>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</si>
  <si>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</si>
  <si>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</si>
  <si>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</si>
  <si>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</si>
  <si>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</si>
  <si>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</si>
  <si>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</si>
  <si>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</si>
  <si>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</si>
  <si>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</si>
  <si>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</si>
  <si>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</si>
  <si>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</si>
  <si>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</si>
  <si>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</si>
  <si>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</si>
  <si>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</si>
  <si>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</si>
  <si>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</si>
  <si>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</si>
  <si>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</si>
  <si>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</si>
  <si>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</si>
  <si>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</si>
  <si>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</si>
  <si>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</si>
  <si>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</si>
  <si>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</si>
  <si>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</si>
  <si>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</si>
  <si>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</si>
  <si>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</si>
  <si>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</si>
  <si>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</si>
  <si>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</si>
  <si>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</si>
  <si>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</si>
  <si>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</si>
  <si>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</si>
  <si>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</si>
  <si>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</si>
  <si>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</si>
  <si>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</si>
  <si>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</si>
  <si>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</si>
  <si>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</si>
  <si>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</si>
  <si>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</si>
  <si>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</si>
  <si>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</si>
  <si>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</si>
  <si>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</si>
  <si>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</si>
  <si>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</si>
  <si>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</si>
  <si>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</si>
  <si>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</si>
  <si>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</si>
  <si>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</si>
  <si>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</si>
  <si>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</si>
  <si>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</si>
  <si>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</si>
  <si>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</si>
  <si>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</si>
  <si>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</si>
  <si>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</si>
  <si>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</si>
  <si>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</si>
  <si>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</si>
  <si>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</si>
  <si>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</si>
  <si>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</si>
  <si>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</si>
  <si>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</si>
  <si>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</si>
  <si>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</si>
  <si>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</si>
  <si>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</si>
  <si>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</si>
  <si>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</si>
  <si>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</si>
  <si>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</si>
  <si>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</si>
  <si>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</si>
  <si>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</si>
  <si>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</si>
  <si>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</si>
  <si>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</si>
  <si>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</si>
  <si>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</si>
  <si>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</si>
  <si>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</si>
  <si>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</si>
  <si>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</si>
  <si>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</si>
  <si>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</si>
  <si>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</si>
  <si>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</si>
  <si>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</si>
  <si>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</si>
  <si>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</si>
  <si>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</si>
  <si>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</si>
  <si>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</si>
  <si>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</si>
  <si>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</si>
  <si>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</si>
  <si>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</si>
  <si>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</si>
  <si>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</si>
  <si>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</si>
  <si>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</si>
  <si>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</si>
  <si>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</si>
  <si>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</si>
  <si>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</si>
  <si>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</si>
  <si>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</si>
  <si>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</si>
  <si>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</si>
  <si>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</si>
  <si>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</si>
  <si>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</si>
  <si>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</si>
  <si>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</si>
  <si>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</si>
  <si>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</si>
  <si>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</si>
  <si>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</si>
  <si>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</si>
  <si>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</si>
  <si>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</si>
  <si>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</si>
  <si>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</si>
  <si>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</si>
  <si>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</si>
  <si>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</si>
  <si>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</si>
  <si>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</si>
  <si>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</si>
  <si>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</si>
  <si>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</si>
  <si>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</si>
  <si>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</si>
  <si>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</si>
  <si>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</si>
  <si>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</si>
  <si>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</si>
  <si>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</si>
  <si>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</si>
  <si>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</si>
  <si>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</si>
  <si>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</si>
  <si>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</si>
  <si>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</si>
  <si>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</si>
  <si>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</si>
  <si>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</si>
  <si>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</si>
  <si>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</si>
  <si>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</si>
  <si>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</si>
  <si>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</si>
  <si>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</si>
  <si>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</si>
  <si>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</si>
  <si>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</si>
  <si>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</si>
  <si>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</si>
  <si>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</si>
  <si>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</si>
  <si>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</si>
  <si>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</si>
  <si>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</si>
  <si>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</si>
  <si>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</si>
  <si>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</si>
  <si>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</si>
  <si>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</si>
  <si>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</si>
  <si>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</si>
  <si>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</si>
  <si>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</si>
  <si>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</si>
  <si>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</si>
  <si>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</si>
  <si>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</si>
  <si>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</si>
  <si>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</si>
  <si>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</si>
  <si>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</si>
  <si>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</si>
  <si>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</si>
  <si>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</si>
  <si>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</si>
  <si>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</si>
  <si>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</si>
  <si>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</si>
  <si>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</si>
  <si>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</si>
  <si>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</si>
  <si>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</si>
  <si>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</si>
  <si>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</si>
  <si>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</si>
  <si>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</si>
  <si>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</si>
  <si>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</si>
  <si>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</si>
  <si>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</si>
  <si>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</si>
  <si>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</si>
  <si>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</si>
  <si>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</si>
  <si>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</si>
  <si>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</si>
  <si>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</si>
  <si>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</si>
  <si>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</si>
  <si>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</si>
  <si>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</si>
  <si>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</si>
  <si>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</si>
  <si>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</si>
  <si>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</si>
  <si>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</si>
  <si>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</si>
  <si>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</si>
  <si>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</si>
  <si>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</si>
  <si>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</si>
  <si>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</si>
  <si>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</si>
  <si>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</si>
  <si>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</si>
  <si>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</si>
  <si>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</si>
  <si>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</si>
  <si>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</si>
  <si>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</si>
  <si>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</si>
  <si>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</si>
  <si>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</si>
  <si>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</si>
  <si>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</si>
  <si>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</si>
  <si>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</si>
  <si>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</si>
  <si>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</si>
  <si>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</si>
  <si>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</si>
  <si>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</si>
  <si>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</si>
  <si>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</si>
  <si>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</si>
  <si>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</si>
  <si>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</si>
  <si>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</si>
  <si>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</si>
  <si>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</si>
  <si>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</si>
  <si>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</si>
  <si>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</si>
  <si>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</si>
  <si>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</si>
  <si>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</si>
  <si>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</si>
  <si>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</si>
  <si>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</si>
  <si>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</si>
  <si>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</si>
  <si>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</si>
  <si>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</si>
  <si>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</si>
  <si>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</si>
  <si>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</si>
  <si>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</si>
  <si>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</si>
  <si>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</si>
  <si>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</si>
  <si>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</si>
  <si>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</si>
  <si>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</si>
  <si>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</si>
  <si>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</si>
  <si>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</si>
  <si>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</si>
  <si>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</si>
  <si>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</si>
  <si>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</si>
  <si>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</si>
  <si>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</si>
  <si>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</si>
  <si>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</si>
  <si>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</si>
  <si>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</si>
  <si>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</si>
  <si>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</si>
  <si>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</si>
  <si>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</si>
  <si>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</si>
  <si>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</si>
  <si>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</si>
  <si>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</si>
  <si>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</si>
  <si>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</si>
  <si>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</si>
  <si>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</si>
  <si>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</si>
  <si>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</si>
  <si>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</si>
  <si>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</si>
  <si>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</si>
  <si>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</si>
  <si>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</si>
  <si>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</si>
  <si>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</si>
  <si>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</si>
  <si>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</si>
  <si>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</si>
  <si>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</si>
  <si>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</si>
  <si>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</si>
  <si>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</si>
  <si>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</si>
  <si>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</si>
  <si>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</si>
  <si>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</si>
  <si>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</si>
  <si>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</si>
  <si>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</si>
  <si>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</si>
  <si>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</si>
  <si>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</si>
  <si>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</si>
  <si>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</si>
  <si>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</si>
  <si>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</si>
  <si>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</si>
  <si>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</si>
  <si>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</si>
  <si>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</si>
  <si>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</si>
  <si>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</si>
  <si>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</si>
  <si>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</si>
  <si>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</si>
  <si>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</si>
  <si>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</si>
  <si>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</si>
  <si>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</si>
  <si>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</si>
  <si>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</si>
  <si>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</si>
  <si>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</si>
  <si>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</si>
  <si>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</si>
  <si>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</si>
  <si>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</si>
  <si>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</si>
  <si>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</si>
  <si>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</si>
  <si>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</si>
  <si>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</si>
  <si>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</si>
  <si>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</si>
  <si>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</si>
  <si>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</si>
  <si>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</si>
  <si>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</si>
  <si>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</si>
  <si>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</si>
  <si>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</si>
  <si>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</si>
  <si>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</si>
  <si>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</si>
  <si>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</si>
  <si>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</si>
  <si>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</si>
  <si>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</si>
  <si>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</si>
  <si>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</si>
  <si>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</si>
  <si>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</si>
  <si>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</si>
  <si>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</si>
  <si>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</si>
  <si>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</si>
  <si>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</si>
  <si>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</si>
  <si>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</si>
  <si>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</si>
  <si>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</si>
  <si>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</si>
  <si>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</si>
  <si>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</si>
  <si>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</si>
  <si>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</si>
  <si>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</si>
  <si>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</si>
  <si>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</si>
  <si>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</si>
  <si>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</si>
  <si>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</si>
  <si>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</si>
  <si>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</si>
  <si>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</si>
  <si>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</si>
  <si>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</si>
  <si>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</si>
  <si>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</si>
  <si>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</si>
  <si>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</si>
  <si>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</si>
  <si>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</si>
  <si>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</si>
  <si>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</si>
  <si>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</si>
  <si>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</si>
  <si>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</si>
  <si>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</si>
  <si>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</si>
  <si>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</si>
  <si>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</si>
  <si>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</si>
  <si>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</si>
  <si>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</si>
  <si>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</si>
  <si>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</si>
  <si>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</si>
  <si>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</si>
  <si>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</si>
  <si>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</si>
  <si>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</si>
  <si>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</si>
  <si>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</si>
  <si>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</si>
  <si>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</si>
  <si>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</si>
  <si>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</si>
  <si>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</si>
  <si>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</si>
  <si>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</si>
  <si>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</si>
  <si>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</si>
  <si>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</si>
  <si>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</si>
  <si>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</si>
  <si>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</si>
  <si>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</si>
  <si>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</si>
  <si>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</si>
  <si>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</si>
  <si>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</si>
  <si>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</si>
  <si>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</si>
  <si>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</si>
  <si>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</si>
  <si>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</si>
  <si>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</si>
  <si>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</si>
  <si>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</si>
  <si>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</si>
  <si>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</si>
  <si>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</si>
  <si>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</si>
  <si>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</si>
  <si>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</si>
  <si>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</si>
  <si>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</si>
  <si>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</si>
  <si>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</si>
  <si>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</si>
  <si>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</si>
  <si>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</si>
  <si>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</si>
  <si>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</si>
  <si>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</si>
  <si>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</si>
  <si>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</si>
  <si>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</si>
  <si>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</si>
  <si>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</si>
  <si>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</si>
  <si>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</si>
  <si>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</si>
  <si>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</si>
  <si>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</si>
  <si>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</si>
  <si>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</si>
  <si>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</si>
  <si>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</si>
  <si>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</si>
  <si>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</si>
  <si>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</si>
  <si>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</si>
  <si>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</si>
  <si>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</si>
  <si>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</si>
  <si>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</si>
  <si>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</si>
  <si>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</si>
  <si>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</si>
  <si>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</si>
  <si>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</si>
  <si>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</si>
  <si>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</si>
  <si>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</si>
  <si>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</si>
  <si>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</si>
  <si>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</si>
  <si>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</si>
  <si>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</si>
  <si>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</si>
  <si>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</si>
  <si>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</si>
  <si>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</si>
  <si>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</si>
  <si>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</si>
  <si>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</si>
  <si>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</si>
  <si>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</si>
  <si>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</si>
  <si>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</si>
  <si>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</si>
  <si>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</si>
  <si>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</si>
  <si>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</si>
  <si>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</si>
  <si>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</si>
  <si>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</si>
  <si>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</si>
  <si>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</si>
  <si>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</si>
  <si>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</si>
  <si>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</si>
  <si>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</si>
  <si>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</si>
  <si>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</si>
  <si>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</si>
  <si>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</si>
  <si>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</si>
  <si>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</si>
  <si>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</si>
  <si>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</si>
  <si>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</si>
  <si>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</si>
  <si>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</si>
  <si>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</si>
  <si>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</si>
  <si>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</si>
  <si>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</si>
  <si>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</si>
  <si>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</si>
  <si>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</si>
  <si>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</si>
  <si>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</si>
  <si>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</si>
  <si>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</si>
  <si>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</si>
  <si>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</si>
  <si>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</si>
  <si>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</si>
  <si>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</si>
  <si>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</si>
  <si>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</si>
  <si>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</si>
  <si>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</si>
  <si>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</si>
  <si>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</si>
  <si>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</si>
  <si>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</si>
  <si>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</si>
  <si>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</si>
  <si>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</si>
  <si>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</si>
  <si>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</si>
  <si>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</si>
  <si>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</si>
  <si>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</si>
  <si>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</si>
  <si>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</si>
  <si>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</si>
  <si>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</si>
  <si>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</si>
  <si>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</si>
  <si>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</si>
  <si>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</si>
  <si>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</si>
  <si>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</si>
  <si>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</si>
  <si>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</si>
  <si>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</si>
  <si>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</si>
  <si>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</si>
  <si>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</si>
  <si>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</si>
  <si>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</si>
  <si>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</si>
  <si>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</si>
  <si>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</si>
  <si>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</si>
  <si>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</si>
  <si>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</si>
  <si>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</si>
  <si>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</si>
  <si>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</si>
  <si>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</si>
  <si>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</si>
  <si>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</si>
  <si>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</si>
  <si>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</si>
  <si>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</si>
  <si>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</si>
  <si>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</si>
  <si>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</si>
  <si>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</si>
  <si>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</si>
  <si>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</si>
  <si>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</si>
  <si>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</si>
  <si>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</si>
  <si>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</si>
  <si>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</si>
  <si>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</si>
  <si>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</si>
  <si>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</si>
  <si>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</si>
  <si>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</si>
  <si>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</si>
  <si>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</si>
  <si>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</si>
  <si>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</si>
  <si>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</si>
  <si>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</si>
  <si>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</si>
  <si>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</si>
  <si>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</si>
  <si>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</si>
  <si>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</si>
  <si>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</si>
  <si>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</si>
  <si>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</si>
  <si>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</si>
  <si>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</si>
  <si>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</si>
  <si>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</si>
  <si>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</si>
  <si>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</si>
  <si>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</si>
  <si>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</si>
  <si>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</si>
  <si>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</si>
  <si>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</si>
  <si>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</si>
  <si>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</si>
  <si>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</si>
  <si>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</si>
  <si>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</si>
  <si>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</si>
  <si>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</si>
  <si>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</si>
  <si>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</si>
  <si>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</si>
  <si>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</si>
  <si>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</si>
  <si>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</si>
  <si>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</si>
  <si>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</si>
  <si>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</si>
  <si>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</si>
  <si>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</si>
  <si>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</si>
  <si>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</si>
  <si>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</si>
  <si>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</si>
  <si>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</si>
  <si>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</si>
  <si>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</si>
  <si>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</si>
  <si>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</si>
  <si>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</si>
  <si>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</si>
  <si>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</si>
  <si>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</si>
  <si>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</si>
  <si>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</si>
  <si>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</si>
  <si>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</si>
  <si>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</si>
  <si>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</si>
  <si>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</si>
  <si>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</si>
  <si>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</si>
  <si>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</si>
  <si>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</si>
  <si>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</si>
  <si>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</si>
  <si>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</si>
  <si>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</si>
  <si>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</si>
  <si>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</si>
  <si>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</si>
  <si>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</si>
  <si>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</si>
  <si>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</si>
  <si>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</si>
  <si>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</si>
  <si>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</si>
  <si>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</si>
  <si>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</si>
  <si>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</si>
  <si>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</si>
  <si>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</si>
  <si>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</si>
  <si>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</si>
  <si>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</si>
  <si>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</si>
  <si>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</si>
  <si>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</si>
  <si>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</si>
  <si>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</si>
  <si>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</si>
  <si>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</si>
  <si>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</si>
  <si>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</si>
  <si>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</si>
  <si>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</si>
  <si>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</si>
  <si>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</si>
  <si>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</si>
  <si>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</si>
  <si>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</si>
  <si>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</si>
  <si>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</si>
  <si>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</si>
  <si>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</si>
  <si>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</si>
  <si>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</si>
  <si>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</si>
  <si>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</si>
  <si>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</si>
  <si>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</si>
  <si>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</si>
  <si>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</si>
  <si>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</si>
  <si>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</si>
  <si>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</si>
  <si>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</si>
  <si>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</si>
  <si>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</si>
  <si>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</si>
  <si>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</si>
  <si>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</si>
  <si>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</si>
  <si>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</si>
  <si>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</si>
  <si>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</si>
  <si>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</si>
  <si>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</si>
  <si>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</si>
  <si>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</si>
  <si>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</si>
  <si>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</si>
  <si>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</si>
  <si>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</si>
  <si>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</si>
  <si>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</si>
  <si>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</si>
  <si>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</si>
  <si>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</si>
  <si>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</si>
  <si>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</si>
  <si>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</si>
  <si>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</si>
  <si>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</si>
  <si>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</si>
  <si>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</si>
  <si>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</si>
  <si>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</si>
  <si>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</si>
  <si>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</si>
  <si>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</si>
  <si>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</si>
  <si>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</si>
  <si>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</si>
  <si>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</si>
  <si>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</si>
  <si>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</si>
  <si>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</si>
  <si>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</si>
  <si>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</si>
  <si>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</si>
  <si>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</si>
  <si>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</si>
  <si>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</si>
  <si>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</si>
  <si>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</si>
  <si>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</si>
  <si>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</si>
  <si>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</si>
  <si>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</si>
  <si>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</si>
  <si>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</si>
  <si>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</si>
  <si>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</si>
  <si>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</si>
  <si>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</si>
  <si>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</si>
  <si>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</si>
  <si>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</si>
  <si>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</si>
  <si>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</si>
  <si>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</si>
  <si>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</si>
  <si>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</si>
  <si>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</si>
  <si>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</si>
  <si>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</si>
  <si>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</si>
  <si>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</si>
  <si>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</si>
  <si>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</si>
  <si>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</si>
  <si>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</si>
  <si>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</si>
  <si>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</si>
  <si>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</si>
  <si>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</si>
  <si>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</si>
  <si>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</si>
  <si>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</si>
  <si>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</si>
  <si>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</si>
  <si>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</si>
  <si>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</si>
  <si>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</si>
  <si>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</si>
  <si>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</si>
  <si>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</si>
  <si>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</si>
  <si>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</si>
  <si>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</si>
  <si>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</si>
  <si>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</si>
  <si>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</si>
  <si>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</si>
  <si>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</si>
  <si>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</si>
  <si>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</si>
  <si>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</si>
  <si>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</si>
  <si>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</si>
  <si>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</si>
  <si>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</si>
  <si>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</si>
  <si>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</si>
  <si>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</si>
  <si>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</si>
  <si>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</si>
  <si>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</si>
  <si>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</si>
  <si>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</si>
  <si>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</si>
  <si>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</si>
  <si>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</si>
  <si>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</si>
  <si>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</si>
  <si>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</si>
  <si>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</si>
  <si>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</si>
  <si>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</si>
  <si>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</si>
  <si>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</si>
  <si>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</si>
  <si>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</si>
  <si>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</si>
  <si>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</si>
  <si>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</si>
  <si>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</si>
  <si>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</si>
  <si>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</si>
  <si>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</si>
  <si>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</si>
  <si>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</si>
  <si>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</si>
  <si>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</si>
  <si>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</si>
  <si>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</si>
  <si>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</si>
  <si>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</si>
  <si>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</si>
  <si>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</si>
  <si>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</si>
  <si>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</si>
  <si>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</si>
  <si>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</si>
  <si>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</si>
  <si>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</si>
  <si>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</si>
  <si>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</si>
  <si>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</si>
  <si>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</si>
  <si>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</si>
  <si>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</si>
  <si>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</si>
  <si>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</si>
  <si>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</si>
  <si>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</si>
  <si>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</si>
  <si>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</si>
  <si>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</si>
  <si>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</si>
  <si>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</si>
  <si>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</si>
  <si>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</si>
  <si>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</si>
  <si>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</si>
  <si>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</si>
  <si>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</si>
  <si>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</si>
  <si>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</si>
  <si>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</si>
  <si>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</si>
  <si>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</si>
  <si>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</si>
  <si>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</si>
  <si>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</si>
  <si>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</si>
  <si>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</si>
  <si>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</si>
  <si>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</si>
  <si>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</si>
  <si>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</si>
  <si>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</si>
  <si>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</si>
  <si>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</si>
  <si>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</si>
  <si>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</si>
  <si>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</si>
  <si>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</si>
  <si>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</si>
  <si>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</si>
  <si>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</si>
  <si>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</si>
  <si>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</si>
  <si>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</si>
  <si>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</si>
  <si>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</si>
  <si>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</si>
  <si>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</si>
  <si>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</si>
  <si>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</si>
  <si>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</si>
  <si>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</si>
  <si>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</si>
  <si>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</si>
  <si>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</si>
  <si>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</si>
  <si>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</si>
  <si>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</si>
  <si>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</si>
  <si>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</si>
  <si>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</si>
  <si>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</si>
  <si>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</si>
  <si>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</si>
  <si>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</si>
  <si>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</si>
  <si>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</si>
  <si>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</si>
  <si>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</si>
  <si>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</si>
  <si>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</si>
  <si>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</si>
  <si>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</si>
  <si>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</si>
  <si>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</si>
  <si>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</si>
  <si>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</si>
  <si>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</si>
  <si>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</si>
  <si>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</si>
  <si>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</si>
  <si>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</si>
  <si>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</si>
  <si>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</si>
  <si>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</si>
  <si>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</si>
  <si>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</si>
  <si>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</si>
  <si>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</si>
  <si>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</si>
  <si>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</si>
  <si>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</si>
  <si>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</si>
  <si>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</si>
  <si>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</si>
  <si>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</si>
  <si>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</si>
  <si>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</si>
  <si>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</si>
  <si>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</si>
  <si>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</si>
  <si>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</si>
  <si>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</si>
  <si>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</si>
  <si>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</si>
  <si>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</si>
  <si>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</si>
  <si>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</si>
  <si>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</si>
  <si>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</si>
  <si>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</si>
  <si>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</si>
  <si>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</si>
  <si>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</si>
  <si>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</si>
  <si>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</si>
  <si>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</si>
  <si>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</si>
  <si>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</si>
  <si>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</si>
  <si>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</si>
  <si>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</si>
  <si>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</si>
  <si>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</si>
  <si>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</si>
  <si>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</si>
  <si>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</si>
  <si>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</si>
  <si>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</si>
  <si>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</si>
  <si>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</si>
  <si>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</si>
  <si>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</si>
  <si>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</si>
  <si>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</si>
  <si>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</si>
  <si>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</si>
  <si>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</si>
  <si>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</si>
  <si>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</si>
  <si>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</si>
  <si>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</si>
  <si>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</si>
  <si>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</si>
  <si>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</si>
  <si>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</si>
  <si>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</si>
  <si>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</si>
  <si>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</si>
  <si>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</si>
  <si>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</si>
  <si>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</si>
  <si>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</si>
  <si>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</si>
  <si>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</si>
  <si>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</si>
  <si>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</si>
  <si>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</si>
  <si>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</si>
  <si>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</si>
  <si>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</si>
  <si>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</si>
  <si>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</si>
  <si>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</si>
  <si>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</si>
  <si>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</si>
  <si>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</si>
  <si>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</si>
  <si>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</si>
  <si>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</si>
  <si>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</si>
  <si>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</si>
  <si>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</si>
  <si>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</si>
  <si>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</si>
  <si>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</si>
  <si>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</si>
  <si>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</si>
  <si>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</si>
  <si>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</si>
  <si>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</si>
  <si>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</si>
  <si>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</si>
  <si>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</si>
  <si>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</si>
  <si>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</si>
  <si>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</si>
  <si>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</si>
  <si>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</si>
  <si>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</si>
  <si>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</si>
  <si>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</si>
  <si>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</si>
  <si>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</si>
  <si>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</si>
  <si>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</si>
  <si>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</si>
  <si>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</si>
  <si>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</si>
  <si>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</si>
  <si>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</si>
  <si>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</si>
  <si>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</si>
  <si>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</si>
  <si>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</si>
  <si>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</si>
  <si>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</si>
  <si>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</si>
  <si>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</si>
  <si>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</si>
  <si>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</si>
  <si>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</si>
  <si>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</si>
  <si>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</si>
  <si>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</si>
  <si>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</si>
  <si>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</si>
  <si>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</si>
  <si>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</si>
  <si>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</si>
  <si>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</si>
  <si>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</si>
  <si>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</si>
  <si>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</si>
  <si>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</si>
  <si>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</si>
  <si>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</si>
  <si>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</si>
  <si>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</si>
  <si>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</si>
  <si>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</si>
  <si>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</si>
  <si>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</si>
  <si>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</si>
  <si>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</si>
  <si>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</si>
  <si>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</si>
  <si>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</si>
  <si>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</si>
  <si>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</si>
  <si>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</si>
  <si>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</si>
  <si>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</si>
  <si>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</si>
  <si>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</si>
  <si>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</si>
  <si>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</si>
  <si>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</si>
  <si>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</si>
  <si>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</si>
  <si>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</si>
  <si>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</si>
  <si>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</si>
  <si>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</si>
  <si>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</si>
  <si>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</si>
  <si>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</si>
  <si>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</si>
  <si>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</si>
  <si>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</si>
  <si>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</si>
  <si>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</si>
  <si>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</si>
  <si>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</si>
  <si>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</si>
  <si>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</si>
  <si>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</si>
  <si>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</si>
  <si>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</si>
  <si>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</si>
  <si>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</si>
  <si>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</si>
  <si>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</si>
  <si>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</si>
  <si>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</si>
  <si>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</si>
  <si>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</si>
  <si>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</si>
  <si>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</si>
  <si>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</si>
  <si>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</si>
  <si>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</si>
  <si>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</si>
  <si>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</si>
  <si>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</si>
  <si>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</si>
  <si>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</si>
  <si>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</si>
  <si>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</si>
  <si>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</si>
  <si>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</si>
  <si>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</si>
  <si>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</si>
  <si>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</si>
  <si>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</si>
  <si>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</si>
  <si>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</si>
  <si>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</si>
  <si>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</si>
  <si>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</si>
  <si>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</si>
  <si>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</si>
  <si>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</si>
  <si>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</si>
  <si>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</si>
  <si>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</si>
  <si>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</si>
  <si>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</si>
  <si>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</si>
  <si>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</si>
  <si>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</si>
  <si>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</si>
  <si>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</si>
  <si>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</si>
  <si>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</si>
  <si>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</si>
  <si>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</si>
  <si>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</si>
  <si>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</si>
  <si>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</si>
  <si>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</si>
  <si>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</si>
  <si>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</si>
  <si>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</si>
  <si>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</si>
  <si>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</si>
  <si>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</si>
  <si>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</si>
  <si>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</si>
  <si>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</si>
  <si>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</si>
  <si>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</si>
  <si>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</si>
  <si>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</si>
  <si>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</si>
  <si>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</si>
  <si>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</si>
  <si>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</si>
  <si>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</si>
  <si>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</si>
  <si>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</si>
  <si>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</si>
  <si>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</si>
  <si>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</si>
  <si>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</si>
  <si>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</si>
  <si>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</si>
  <si>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</si>
  <si>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</si>
  <si>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</si>
  <si>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</si>
  <si>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</si>
  <si>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</si>
  <si>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</si>
  <si>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</si>
  <si>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</si>
  <si>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</si>
  <si>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</si>
  <si>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</si>
  <si>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</si>
  <si>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</si>
  <si>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</si>
  <si>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</si>
  <si>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</si>
  <si>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</si>
  <si>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</si>
  <si>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</si>
  <si>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</si>
  <si>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</si>
  <si>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</si>
  <si>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</si>
  <si>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</si>
  <si>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</si>
  <si>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</si>
  <si>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</si>
  <si>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</si>
  <si>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</si>
  <si>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</si>
  <si>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</si>
  <si>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</si>
  <si>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</si>
  <si>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</si>
  <si>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</si>
  <si>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</si>
  <si>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</si>
  <si>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</si>
  <si>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</si>
  <si>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</si>
  <si>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</si>
  <si>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</si>
  <si>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</si>
  <si>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</si>
  <si>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</si>
  <si>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</si>
  <si>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</si>
  <si>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</si>
  <si>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</si>
  <si>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</si>
  <si>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</si>
  <si>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</si>
  <si>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</si>
  <si>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</si>
  <si>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</si>
  <si>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</si>
  <si>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</si>
  <si>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</si>
  <si>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</si>
  <si>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</si>
  <si>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</si>
  <si>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</si>
  <si>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</si>
  <si>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</si>
  <si>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</si>
  <si>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</si>
  <si>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</si>
  <si>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</si>
  <si>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</si>
  <si>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</si>
  <si>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</si>
  <si>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</si>
  <si>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</si>
  <si>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</si>
  <si>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</si>
  <si>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</si>
  <si>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</si>
  <si>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</si>
  <si>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</si>
  <si>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</si>
  <si>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</si>
  <si>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</si>
  <si>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</si>
  <si>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</si>
  <si>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</si>
  <si>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</si>
  <si>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</si>
  <si>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</si>
  <si>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</si>
  <si>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</si>
  <si>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</si>
  <si>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</si>
  <si>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</si>
  <si>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</si>
  <si>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</si>
  <si>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</si>
  <si>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</si>
  <si>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</si>
  <si>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</si>
  <si>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</si>
  <si>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</si>
  <si>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</si>
  <si>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</si>
  <si>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</si>
  <si>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</si>
  <si>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</si>
  <si>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</si>
  <si>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</si>
  <si>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</si>
  <si>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</si>
  <si>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</si>
  <si>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</si>
  <si>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</si>
  <si>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</si>
  <si>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</si>
  <si>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</si>
  <si>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</si>
  <si>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</si>
  <si>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</si>
  <si>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</si>
  <si>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</si>
  <si>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</si>
  <si>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</si>
  <si>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</si>
  <si>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</si>
  <si>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</si>
  <si>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</si>
  <si>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</si>
  <si>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</si>
  <si>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</si>
  <si>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</si>
  <si>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</si>
  <si>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</si>
  <si>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</si>
  <si>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</si>
  <si>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</si>
  <si>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</si>
  <si>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</si>
  <si>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</si>
  <si>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</si>
  <si>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</si>
  <si>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</si>
  <si>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</si>
  <si>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</si>
  <si>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</si>
  <si>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</si>
  <si>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</si>
  <si>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</si>
  <si>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</si>
  <si>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</si>
  <si>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</si>
  <si>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</si>
  <si>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</si>
  <si>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</si>
  <si>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</si>
  <si>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</si>
  <si>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</si>
  <si>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</si>
  <si>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</si>
  <si>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</si>
  <si>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</si>
  <si>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</si>
  <si>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</si>
  <si>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</si>
  <si>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</si>
  <si>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</si>
  <si>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</si>
  <si>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</si>
  <si>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</si>
  <si>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</si>
  <si>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</si>
  <si>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</si>
  <si>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</si>
  <si>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</si>
  <si>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</si>
  <si>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</si>
  <si>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</si>
  <si>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</si>
  <si>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</si>
  <si>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</si>
  <si>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</si>
  <si>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</si>
  <si>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</si>
  <si>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</si>
  <si>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</si>
  <si>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</si>
  <si>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</si>
  <si>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</si>
  <si>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</si>
  <si>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</si>
  <si>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</si>
  <si>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</si>
  <si>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</si>
  <si>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</si>
  <si>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</si>
  <si>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</si>
  <si>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</si>
  <si>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</si>
  <si>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</si>
  <si>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</si>
  <si>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</si>
  <si>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</si>
  <si>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</si>
  <si>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</si>
  <si>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</si>
  <si>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</si>
  <si>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</si>
  <si>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</si>
  <si>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</si>
  <si>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</si>
  <si>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</si>
  <si>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</si>
  <si>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</si>
  <si>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</si>
  <si>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</si>
  <si>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</si>
  <si>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</si>
  <si>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</si>
  <si>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</si>
  <si>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</si>
  <si>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</si>
  <si>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</si>
  <si>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</si>
  <si>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</si>
  <si>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</si>
  <si>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</si>
  <si>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</si>
  <si>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</si>
  <si>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</si>
  <si>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</si>
  <si>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</si>
  <si>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</si>
  <si>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</si>
  <si>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</si>
  <si>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</si>
  <si>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</si>
  <si>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</si>
  <si>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</si>
  <si>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</si>
  <si>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</si>
  <si>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</si>
  <si>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</si>
  <si>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</si>
  <si>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</si>
  <si>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</si>
  <si>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</si>
  <si>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</si>
  <si>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</si>
  <si>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</si>
  <si>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</si>
  <si>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</si>
  <si>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</si>
  <si>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</si>
  <si>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</si>
  <si>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</si>
  <si>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</si>
  <si>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</si>
  <si>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</si>
  <si>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</si>
  <si>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</si>
  <si>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</si>
  <si>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</si>
  <si>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</si>
  <si>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</si>
  <si>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</si>
  <si>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</si>
  <si>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</si>
  <si>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</si>
  <si>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</si>
  <si>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</si>
  <si>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</si>
  <si>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</si>
  <si>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</si>
  <si>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</si>
  <si>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</si>
  <si>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</si>
  <si>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</si>
  <si>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</si>
  <si>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</si>
  <si>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</si>
  <si>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</si>
  <si>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</si>
  <si>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</si>
  <si>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</si>
  <si>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</si>
  <si>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</si>
  <si>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</si>
  <si>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</si>
  <si>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</si>
  <si>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</si>
  <si>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</si>
  <si>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</si>
  <si>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</si>
  <si>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</si>
  <si>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</si>
  <si>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</si>
  <si>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</si>
  <si>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</si>
  <si>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</si>
  <si>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</si>
  <si>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</si>
  <si>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</si>
  <si>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</si>
  <si>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</si>
  <si>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</si>
  <si>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</si>
  <si>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</si>
  <si>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</si>
  <si>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</si>
  <si>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</si>
  <si>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</si>
  <si>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</si>
  <si>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</si>
  <si>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</si>
  <si>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</si>
  <si>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</si>
  <si>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</si>
  <si>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</si>
  <si>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</si>
  <si>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</si>
  <si>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</si>
  <si>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</si>
  <si>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</si>
  <si>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</si>
  <si>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</si>
  <si>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</si>
  <si>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</si>
  <si>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</si>
  <si>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</si>
  <si>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</si>
  <si>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</si>
  <si>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</si>
  <si>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</si>
  <si>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</si>
  <si>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</si>
  <si>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</si>
  <si>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</si>
  <si>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</si>
  <si>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</si>
  <si>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</si>
  <si>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</si>
  <si>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</si>
  <si>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</si>
  <si>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</si>
  <si>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</si>
  <si>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</si>
  <si>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</si>
  <si>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</si>
  <si>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</si>
  <si>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</si>
  <si>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</si>
  <si>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</si>
  <si>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</si>
  <si>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</si>
  <si>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</si>
  <si>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</si>
  <si>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</si>
  <si>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</si>
  <si>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</si>
  <si>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</si>
  <si>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</si>
  <si>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</si>
  <si>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</si>
  <si>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</si>
  <si>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</si>
  <si>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</si>
  <si>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</si>
  <si>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</si>
  <si>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</si>
  <si>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</si>
  <si>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</si>
  <si>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</si>
  <si>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</si>
  <si>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</si>
  <si>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</si>
  <si>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</si>
  <si>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</si>
  <si>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</si>
  <si>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</si>
  <si>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</si>
  <si>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</si>
  <si>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</si>
  <si>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</si>
  <si>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</si>
  <si>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</si>
  <si>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</si>
  <si>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</si>
  <si>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</si>
  <si>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</si>
  <si>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</si>
  <si>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</si>
  <si>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</si>
  <si>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</si>
  <si>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</si>
  <si>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</si>
  <si>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</si>
  <si>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</si>
  <si>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</si>
  <si>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</si>
  <si>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</si>
  <si>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</si>
  <si>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</si>
  <si>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</si>
  <si>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</si>
  <si>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</si>
  <si>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</si>
  <si>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</si>
  <si>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</si>
  <si>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</si>
  <si>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</si>
  <si>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</si>
  <si>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</si>
  <si>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</si>
  <si>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</si>
  <si>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</si>
  <si>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</si>
  <si>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</si>
  <si>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</si>
  <si>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</si>
  <si>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</si>
  <si>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</si>
  <si>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</si>
  <si>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</si>
  <si>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</si>
  <si>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</si>
  <si>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</si>
  <si>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</si>
  <si>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</si>
  <si>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</si>
  <si>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</si>
  <si>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</si>
  <si>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</si>
  <si>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</si>
  <si>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</si>
  <si>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</si>
  <si>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</si>
  <si>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</si>
  <si>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</si>
  <si>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</si>
  <si>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</si>
  <si>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</si>
  <si>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</si>
  <si>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</si>
  <si>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</si>
  <si>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</si>
  <si>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</si>
  <si>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</si>
  <si>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</si>
  <si>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</si>
  <si>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</si>
  <si>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</si>
  <si>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</si>
  <si>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</si>
  <si>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</si>
  <si>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</si>
  <si>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</si>
  <si>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</si>
  <si>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</si>
  <si>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</si>
  <si>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</si>
  <si>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</si>
  <si>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</si>
  <si>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</si>
  <si>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</si>
  <si>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</si>
  <si>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</si>
  <si>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</si>
  <si>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</si>
  <si>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</si>
  <si>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</si>
  <si>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</si>
  <si>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</si>
  <si>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</si>
  <si>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</si>
  <si>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</si>
  <si>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</si>
  <si>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</si>
  <si>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</si>
  <si>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</si>
  <si>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</si>
  <si>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</si>
  <si>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</si>
  <si>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</si>
  <si>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</si>
  <si>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</si>
  <si>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</si>
  <si>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</si>
  <si>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</si>
  <si>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</si>
  <si>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</si>
  <si>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</si>
  <si>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</si>
  <si>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</si>
  <si>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</si>
  <si>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</si>
  <si>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</si>
  <si>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</si>
  <si>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</si>
  <si>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</si>
  <si>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</si>
  <si>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</si>
  <si>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</si>
  <si>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</si>
  <si>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</si>
  <si>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</si>
  <si>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</si>
  <si>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</si>
  <si>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</si>
  <si>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</si>
  <si>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</si>
  <si>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</si>
  <si>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</si>
  <si>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</si>
  <si>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</si>
  <si>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</si>
  <si>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</si>
  <si>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</si>
  <si>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</si>
  <si>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</si>
  <si>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</si>
  <si>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</si>
  <si>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</si>
  <si>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</si>
  <si>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</si>
  <si>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</si>
  <si>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</si>
  <si>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</si>
  <si>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</si>
  <si>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</si>
  <si>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</si>
  <si>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</si>
  <si>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</si>
  <si>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</si>
  <si>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</si>
  <si>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</si>
  <si>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</si>
  <si>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</si>
  <si>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</si>
  <si>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</si>
  <si>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</si>
  <si>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</si>
  <si>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</si>
  <si>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</si>
  <si>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</si>
  <si>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</si>
  <si>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</si>
  <si>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</si>
  <si>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</si>
  <si>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</si>
  <si>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</si>
  <si>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</si>
  <si>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</si>
  <si>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</si>
  <si>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</si>
  <si>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</si>
  <si>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</si>
  <si>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</si>
  <si>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</si>
  <si>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</si>
  <si>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</si>
  <si>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</si>
  <si>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</si>
  <si>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</si>
  <si>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</si>
  <si>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</si>
  <si>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</si>
  <si>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</si>
  <si>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</si>
  <si>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</si>
  <si>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</si>
  <si>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</si>
  <si>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</si>
  <si>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</si>
  <si>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</si>
  <si>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</si>
  <si>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</si>
  <si>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</si>
  <si>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</si>
  <si>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</si>
  <si>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</si>
  <si>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</si>
  <si>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</si>
  <si>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</si>
  <si>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</si>
  <si>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</si>
  <si>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</si>
  <si>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</si>
  <si>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</si>
  <si>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</si>
  <si>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</si>
  <si>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</si>
  <si>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</si>
  <si>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</si>
  <si>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</si>
  <si>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</si>
  <si>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</si>
  <si>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</si>
  <si>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</si>
  <si>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</si>
  <si>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</si>
  <si>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</si>
  <si>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</si>
  <si>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</si>
  <si>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</si>
  <si>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</si>
  <si>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</si>
  <si>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</si>
  <si>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</si>
  <si>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</si>
  <si>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</si>
  <si>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</si>
  <si>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</si>
  <si>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</si>
  <si>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</si>
  <si>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</si>
  <si>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</si>
  <si>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</si>
  <si>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</si>
  <si>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</si>
  <si>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</si>
  <si>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</si>
  <si>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</si>
  <si>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</si>
  <si>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</si>
  <si>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</si>
  <si>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</si>
  <si>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</si>
  <si>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</si>
  <si>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</si>
  <si>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</si>
  <si>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</si>
  <si>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</si>
  <si>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</si>
  <si>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</si>
  <si>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</si>
  <si>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</si>
  <si>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</si>
  <si>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</si>
  <si>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</si>
  <si>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</si>
  <si>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</si>
  <si>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</si>
  <si>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</si>
  <si>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</si>
  <si>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</si>
  <si>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</si>
  <si>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</si>
  <si>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</si>
  <si>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</si>
  <si>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</si>
  <si>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</si>
  <si>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</si>
  <si>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</si>
  <si>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</si>
  <si>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</si>
  <si>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</si>
  <si>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</si>
  <si>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</si>
  <si>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</si>
  <si>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</si>
  <si>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</si>
  <si>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</si>
  <si>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</si>
  <si>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</si>
  <si>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</si>
  <si>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</si>
  <si>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</si>
  <si>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</si>
  <si>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</si>
  <si>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</si>
  <si>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</si>
  <si>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</si>
  <si>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</si>
  <si>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</si>
  <si>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</si>
  <si>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</si>
  <si>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</si>
  <si>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</si>
  <si>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</si>
  <si>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</si>
  <si>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</si>
  <si>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</si>
  <si>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</si>
  <si>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</si>
  <si>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</si>
  <si>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</si>
  <si>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</si>
  <si>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</si>
  <si>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</si>
  <si>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</si>
  <si>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</si>
  <si>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</si>
  <si>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</si>
  <si>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</si>
  <si>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</si>
  <si>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</si>
  <si>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</si>
  <si>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</si>
  <si>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</si>
  <si>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</si>
  <si>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</si>
  <si>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</si>
  <si>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</si>
  <si>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</si>
  <si>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</si>
  <si>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</si>
  <si>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</si>
  <si>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</si>
  <si>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</si>
  <si>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</si>
  <si>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</si>
  <si>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</si>
  <si>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</si>
  <si>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</si>
  <si>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</si>
  <si>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</si>
  <si>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</si>
  <si>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</si>
  <si>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</si>
  <si>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</si>
  <si>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</si>
  <si>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</si>
  <si>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</si>
  <si>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</si>
  <si>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</si>
  <si>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</si>
  <si>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</si>
  <si>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</si>
  <si>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</si>
  <si>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</si>
  <si>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</si>
  <si>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</si>
  <si>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</si>
  <si>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</si>
  <si>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</si>
  <si>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</si>
  <si>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</si>
  <si>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</si>
  <si>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</si>
  <si>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</si>
  <si>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</si>
  <si>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</si>
  <si>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</si>
  <si>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</si>
  <si>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</si>
  <si>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</si>
  <si>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</si>
  <si>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</si>
  <si>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</si>
  <si>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</si>
  <si>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</si>
  <si>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</si>
  <si>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</si>
  <si>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</si>
  <si>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</si>
  <si>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</si>
  <si>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</si>
  <si>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</si>
  <si>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</si>
  <si>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</si>
  <si>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</si>
  <si>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</si>
  <si>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</si>
  <si>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</si>
  <si>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</si>
  <si>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</si>
  <si>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</si>
  <si>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</si>
  <si>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</si>
  <si>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</si>
  <si>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</si>
  <si>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</si>
  <si>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</si>
  <si>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</si>
  <si>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</si>
  <si>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</si>
  <si>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</si>
  <si>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</si>
  <si>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</si>
  <si>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</si>
  <si>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</si>
  <si>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</si>
  <si>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</si>
  <si>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</si>
  <si>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</si>
  <si>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</si>
  <si>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</si>
  <si>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</si>
  <si>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</si>
  <si>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</si>
  <si>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</si>
  <si>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</si>
  <si>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</si>
  <si>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</si>
  <si>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</si>
  <si>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</si>
  <si>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</si>
  <si>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</si>
  <si>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</si>
  <si>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</si>
  <si>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</si>
  <si>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</si>
  <si>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</si>
  <si>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</si>
  <si>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</si>
  <si>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</si>
  <si>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</si>
  <si>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</si>
  <si>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</si>
  <si>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</si>
  <si>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</si>
  <si>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</si>
  <si>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</si>
  <si>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</si>
  <si>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</si>
  <si>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</si>
  <si>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</si>
  <si>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</si>
  <si>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</si>
  <si>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</si>
  <si>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</si>
  <si>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</si>
  <si>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</si>
  <si>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</si>
  <si>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</si>
  <si>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</si>
  <si>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</si>
  <si>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</si>
  <si>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</si>
  <si>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</si>
  <si>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</si>
  <si>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</si>
  <si>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</si>
  <si>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</si>
  <si>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</si>
  <si>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</si>
  <si>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</si>
  <si>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</si>
  <si>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</si>
  <si>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</si>
  <si>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</si>
  <si>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</si>
  <si>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</si>
  <si>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</si>
  <si>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</si>
  <si>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</si>
  <si>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</si>
  <si>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</si>
  <si>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</si>
  <si>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</si>
  <si>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</si>
  <si>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</si>
  <si>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</si>
  <si>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</si>
  <si>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</si>
  <si>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</si>
  <si>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</si>
  <si>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</si>
  <si>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</si>
  <si>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</si>
  <si>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</si>
  <si>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</si>
  <si>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</si>
  <si>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</si>
  <si>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</si>
  <si>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</si>
  <si>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</si>
  <si>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</si>
  <si>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</si>
  <si>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</si>
  <si>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</si>
  <si>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</si>
  <si>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</si>
  <si>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</si>
  <si>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</si>
  <si>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</si>
  <si>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</si>
  <si>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</si>
  <si>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</si>
  <si>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</si>
  <si>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</si>
  <si>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</si>
  <si>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</si>
  <si>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</si>
  <si>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</si>
  <si>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</si>
  <si>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</si>
  <si>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</si>
  <si>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</si>
  <si>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</si>
  <si>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</si>
  <si>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</si>
  <si>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</si>
  <si>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</si>
  <si>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</si>
  <si>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</si>
  <si>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</si>
  <si>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</si>
  <si>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</si>
  <si>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</si>
  <si>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</si>
  <si>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</si>
  <si>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</si>
  <si>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</si>
  <si>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</si>
  <si>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</si>
  <si>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</si>
  <si>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</si>
  <si>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</si>
  <si>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</si>
  <si>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</si>
  <si>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</si>
  <si>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</si>
  <si>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</si>
  <si>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</si>
  <si>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</si>
  <si>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</si>
  <si>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</si>
  <si>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</si>
  <si>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</si>
  <si>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</si>
  <si>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</si>
  <si>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</si>
  <si>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</si>
  <si>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</si>
  <si>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</si>
  <si>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</si>
  <si>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</si>
  <si>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</si>
  <si>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</si>
  <si>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</si>
  <si>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</si>
  <si>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</si>
  <si>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</si>
  <si>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</si>
  <si>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</si>
  <si>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</si>
  <si>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</si>
  <si>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</si>
  <si>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</si>
  <si>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</si>
  <si>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</si>
  <si>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</si>
  <si>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</si>
  <si>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</si>
  <si>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</si>
  <si>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</si>
  <si>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</si>
  <si>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</si>
  <si>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</si>
  <si>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</si>
  <si>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</si>
  <si>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</si>
  <si>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</si>
  <si>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</si>
  <si>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</si>
  <si>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</si>
  <si>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</si>
  <si>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</si>
  <si>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</si>
  <si>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</si>
  <si>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</si>
  <si>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</si>
  <si>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</si>
  <si>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</si>
  <si>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</si>
  <si>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</si>
  <si>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</si>
  <si>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</si>
  <si>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</si>
  <si>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</si>
  <si>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</si>
  <si>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</si>
  <si>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</si>
  <si>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</si>
  <si>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</si>
  <si>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</si>
  <si>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</si>
  <si>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</si>
  <si>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</si>
  <si>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</si>
  <si>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</si>
  <si>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</si>
  <si>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</si>
  <si>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</si>
  <si>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</si>
  <si>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</si>
  <si>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</si>
  <si>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</si>
  <si>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</si>
  <si>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</si>
  <si>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</si>
  <si>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</si>
  <si>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</si>
  <si>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</si>
  <si>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</si>
  <si>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</si>
  <si>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</si>
  <si>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</si>
  <si>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</si>
  <si>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</si>
  <si>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</si>
  <si>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</si>
  <si>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</si>
  <si>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</si>
  <si>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</si>
  <si>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</si>
  <si>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</si>
  <si>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</si>
  <si>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</si>
  <si>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</si>
  <si>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</si>
  <si>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</si>
  <si>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</si>
  <si>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</si>
  <si>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</si>
  <si>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</si>
  <si>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</si>
  <si>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</si>
  <si>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</si>
  <si>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</si>
  <si>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</si>
  <si>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</si>
  <si>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</si>
  <si>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</si>
  <si>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</si>
  <si>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</si>
  <si>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</si>
  <si>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</si>
  <si>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</si>
  <si>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</si>
  <si>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</si>
  <si>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</si>
  <si>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</si>
  <si>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</si>
  <si>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</si>
  <si>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</si>
  <si>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</si>
  <si>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</si>
  <si>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</si>
  <si>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</si>
  <si>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</si>
  <si>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</si>
  <si>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</si>
  <si>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</si>
  <si>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</si>
  <si>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</si>
  <si>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</si>
  <si>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</si>
  <si>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</si>
  <si>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</si>
  <si>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</si>
  <si>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</si>
  <si>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</si>
  <si>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</si>
  <si>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</si>
  <si>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</si>
  <si>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</si>
  <si>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</si>
  <si>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</si>
  <si>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</si>
  <si>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</si>
  <si>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</si>
  <si>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</si>
  <si>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</si>
  <si>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</si>
  <si>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</si>
  <si>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</si>
  <si>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</si>
  <si>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</si>
  <si>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</si>
  <si>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</si>
  <si>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</si>
  <si>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</si>
  <si>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</si>
  <si>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</si>
  <si>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</si>
  <si>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</si>
  <si>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</si>
  <si>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</si>
  <si>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</si>
  <si>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</si>
  <si>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</si>
  <si>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</si>
  <si>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</si>
  <si>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</si>
  <si>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</si>
  <si>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</si>
  <si>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</si>
  <si>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</si>
  <si>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</si>
  <si>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</si>
  <si>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</si>
  <si>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</si>
  <si>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</si>
  <si>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</si>
  <si>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</si>
  <si>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</si>
  <si>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</si>
  <si>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</si>
  <si>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</si>
  <si>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</si>
  <si>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</si>
  <si>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</si>
  <si>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</si>
  <si>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</si>
  <si>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</si>
  <si>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</si>
  <si>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</si>
  <si>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</si>
  <si>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</si>
  <si>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</si>
  <si>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</si>
  <si>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</si>
  <si>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</si>
  <si>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</si>
  <si>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</si>
  <si>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</si>
  <si>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</si>
  <si>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</si>
  <si>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</si>
  <si>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</si>
  <si>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</si>
  <si>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</si>
  <si>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</si>
  <si>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</si>
  <si>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</si>
  <si>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</si>
  <si>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</si>
  <si>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</si>
  <si>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</si>
  <si>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</si>
  <si>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</si>
  <si>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</si>
  <si>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</si>
  <si>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</si>
  <si>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</si>
  <si>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</si>
  <si>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</si>
  <si>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</si>
  <si>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</si>
  <si>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</si>
  <si>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</si>
  <si>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</si>
  <si>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</si>
  <si>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</si>
  <si>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</si>
  <si>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</si>
  <si>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</si>
  <si>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</si>
  <si>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</si>
  <si>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</si>
  <si>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</si>
  <si>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</si>
  <si>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</si>
  <si>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</si>
  <si>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</si>
  <si>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</si>
  <si>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</si>
  <si>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</si>
  <si>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</si>
  <si>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</si>
  <si>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</si>
  <si>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</si>
  <si>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</si>
  <si>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</si>
  <si>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</si>
  <si>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</si>
  <si>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</si>
  <si>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</si>
  <si>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</si>
  <si>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</si>
  <si>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</si>
  <si>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</si>
  <si>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</si>
  <si>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</si>
  <si>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</si>
  <si>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</si>
  <si>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</si>
  <si>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</si>
  <si>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</si>
  <si>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</si>
  <si>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</si>
  <si>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</si>
  <si>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</si>
  <si>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</si>
  <si>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</si>
  <si>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</si>
  <si>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</si>
  <si>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</si>
  <si>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</si>
  <si>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</si>
  <si>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</si>
  <si>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</si>
  <si>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</si>
  <si>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</si>
  <si>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</si>
  <si>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</si>
  <si>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</si>
  <si>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</si>
  <si>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</si>
  <si>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</si>
  <si>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</si>
  <si>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</si>
  <si>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</si>
  <si>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</si>
  <si>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</si>
  <si>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</si>
  <si>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</si>
  <si>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</si>
  <si>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</si>
  <si>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</si>
  <si>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</si>
  <si>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</si>
  <si>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</si>
  <si>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</si>
  <si>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</si>
  <si>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</si>
  <si>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</si>
  <si>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</si>
  <si>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</si>
  <si>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</si>
  <si>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</si>
  <si>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</si>
  <si>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</si>
  <si>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</si>
  <si>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</si>
  <si>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</si>
  <si>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</si>
  <si>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</si>
  <si>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</si>
  <si>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</si>
  <si>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</si>
  <si>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</si>
  <si>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</si>
  <si>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</si>
  <si>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</si>
  <si>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</si>
  <si>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</si>
  <si>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</si>
  <si>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</si>
  <si>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</si>
  <si>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</si>
  <si>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</si>
  <si>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</si>
  <si>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</si>
  <si>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</si>
  <si>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</si>
  <si>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</si>
  <si>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</si>
  <si>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</si>
  <si>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</si>
  <si>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</si>
  <si>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</si>
  <si>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</si>
  <si>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</si>
  <si>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</si>
  <si>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</si>
  <si>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</si>
  <si>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</si>
  <si>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</si>
  <si>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</si>
  <si>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</si>
  <si>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</si>
  <si>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</si>
  <si>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</si>
  <si>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</si>
  <si>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</si>
  <si>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</si>
  <si>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</si>
  <si>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</si>
  <si>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</si>
  <si>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</si>
  <si>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</si>
  <si>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</si>
  <si>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</si>
  <si>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</si>
  <si>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</si>
  <si>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</si>
  <si>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</si>
  <si>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</si>
  <si>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</si>
  <si>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</si>
  <si>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</si>
  <si>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</si>
  <si>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</si>
  <si>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</si>
  <si>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</si>
  <si>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</si>
  <si>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</si>
  <si>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</si>
  <si>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</si>
  <si>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</si>
  <si>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</si>
  <si>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</si>
  <si>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</si>
  <si>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</si>
  <si>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</si>
  <si>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</si>
  <si>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</si>
  <si>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</si>
  <si>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</si>
  <si>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</si>
  <si>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</si>
  <si>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</si>
  <si>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</si>
  <si>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</si>
  <si>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</si>
  <si>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</si>
  <si>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</si>
  <si>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</si>
  <si>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</si>
  <si>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</si>
  <si>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</si>
  <si>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</si>
  <si>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</si>
  <si>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</si>
  <si>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</si>
  <si>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</si>
  <si>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</si>
  <si>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</si>
  <si>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</si>
  <si>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</si>
  <si>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</si>
  <si>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</si>
  <si>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</si>
  <si>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</si>
  <si>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</si>
  <si>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</si>
  <si>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</si>
  <si>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</si>
  <si>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</si>
  <si>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</si>
  <si>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</si>
  <si>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</si>
  <si>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</si>
  <si>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</si>
  <si>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</si>
  <si>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</si>
  <si>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</si>
  <si>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</si>
  <si>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</si>
  <si>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</si>
  <si>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</si>
  <si>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</si>
  <si>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</si>
  <si>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</si>
  <si>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</si>
  <si>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</si>
  <si>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</si>
  <si>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</si>
  <si>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</si>
  <si>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</si>
  <si>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</si>
  <si>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</si>
  <si>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</si>
  <si>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</si>
  <si>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</si>
  <si>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</si>
  <si>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</si>
  <si>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</si>
  <si>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</si>
  <si>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</si>
  <si>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</si>
  <si>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</si>
  <si>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</si>
  <si>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</si>
  <si>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</si>
  <si>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</si>
  <si>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</si>
  <si>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</si>
  <si>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</si>
  <si>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</si>
  <si>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</si>
  <si>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</si>
  <si>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</si>
  <si>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</si>
  <si>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</si>
  <si>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</si>
  <si>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</si>
  <si>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</si>
  <si>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</si>
  <si>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</si>
  <si>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</si>
  <si>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</si>
  <si>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</si>
  <si>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</si>
  <si>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</si>
  <si>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</si>
  <si>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</si>
  <si>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</si>
  <si>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</si>
  <si>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</si>
  <si>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</si>
  <si>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</si>
  <si>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</si>
  <si>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</si>
  <si>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</si>
  <si>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</si>
  <si>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</si>
  <si>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</si>
  <si>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</si>
  <si>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</si>
  <si>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</si>
  <si>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</si>
  <si>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</si>
  <si>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</si>
  <si>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</si>
  <si>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</si>
  <si>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</si>
  <si>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</si>
  <si>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</si>
  <si>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</si>
  <si>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</si>
  <si>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</si>
  <si>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</si>
  <si>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</si>
  <si>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</si>
  <si>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</si>
  <si>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</si>
  <si>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</si>
  <si>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</si>
  <si>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</si>
  <si>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</si>
  <si>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</si>
  <si>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</si>
  <si>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</si>
  <si>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</si>
  <si>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</si>
  <si>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</si>
  <si>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</si>
  <si>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</si>
  <si>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</si>
  <si>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</si>
  <si>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</si>
  <si>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</si>
  <si>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</si>
  <si>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</si>
  <si>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</si>
  <si>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</si>
  <si>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</si>
  <si>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</si>
  <si>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</si>
  <si>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</si>
  <si>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</si>
  <si>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</si>
  <si>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</si>
  <si>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</si>
  <si>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</si>
  <si>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</si>
  <si>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</si>
  <si>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</si>
  <si>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</si>
  <si>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</si>
  <si>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</si>
  <si>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</si>
  <si>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</si>
  <si>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</si>
  <si>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</si>
  <si>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</si>
  <si>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</si>
  <si>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</si>
  <si>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</si>
  <si>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</si>
  <si>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</si>
  <si>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</si>
  <si>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</si>
  <si>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</si>
  <si>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</si>
  <si>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</si>
  <si>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</si>
  <si>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</si>
  <si>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</si>
  <si>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</si>
  <si>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</si>
  <si>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</si>
  <si>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</si>
  <si>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</si>
  <si>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</si>
  <si>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</si>
  <si>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</si>
  <si>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</si>
  <si>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</si>
  <si>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</si>
  <si>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</si>
  <si>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</si>
  <si>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</si>
  <si>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</si>
  <si>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</si>
  <si>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</si>
  <si>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</si>
  <si>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</si>
  <si>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</si>
  <si>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</si>
  <si>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</si>
  <si>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</si>
  <si>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</si>
  <si>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</si>
  <si>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</si>
  <si>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</si>
  <si>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</si>
  <si>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</si>
  <si>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</si>
  <si>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</si>
  <si>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</si>
  <si>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</si>
  <si>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</si>
  <si>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</si>
  <si>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</si>
  <si>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</si>
  <si>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</si>
  <si>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</si>
  <si>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</si>
  <si>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</si>
  <si>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</si>
  <si>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</si>
  <si>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</si>
  <si>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</si>
  <si>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</si>
  <si>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</si>
  <si>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</si>
  <si>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</si>
  <si>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</si>
  <si>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</si>
  <si>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</si>
  <si>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</si>
  <si>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</si>
  <si>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</si>
  <si>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</si>
  <si>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</si>
  <si>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</si>
  <si>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</si>
  <si>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</si>
  <si>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</si>
  <si>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</si>
  <si>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</si>
  <si>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</si>
  <si>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</si>
  <si>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</si>
  <si>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</si>
  <si>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</si>
  <si>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</si>
  <si>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</si>
  <si>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</si>
  <si>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</si>
  <si>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</si>
  <si>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</si>
  <si>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</si>
  <si>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</si>
  <si>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</si>
  <si>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</si>
  <si>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</si>
  <si>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</si>
  <si>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</si>
  <si>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</si>
  <si>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</si>
  <si>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</si>
  <si>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</si>
  <si>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</si>
  <si>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</si>
  <si>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</si>
  <si>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</si>
  <si>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</si>
  <si>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</si>
  <si>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</si>
  <si>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</si>
  <si>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</si>
  <si>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</si>
  <si>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</si>
  <si>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</si>
  <si>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</si>
  <si>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</si>
  <si>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</si>
  <si>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</si>
  <si>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</si>
  <si>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</si>
  <si>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</si>
  <si>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</si>
  <si>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</si>
  <si>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</si>
  <si>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</si>
  <si>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</si>
  <si>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</si>
  <si>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</si>
  <si>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</si>
  <si>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</si>
  <si>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</si>
  <si>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</si>
  <si>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</si>
  <si>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</si>
  <si>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</si>
  <si>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</si>
  <si>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</si>
  <si>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</si>
  <si>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</si>
  <si>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</si>
  <si>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</si>
  <si>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</si>
  <si>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</si>
  <si>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</si>
  <si>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</si>
  <si>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</si>
  <si>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</si>
  <si>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</si>
  <si>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</si>
  <si>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</si>
  <si>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</si>
  <si>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</si>
  <si>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</si>
  <si>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</si>
  <si>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</si>
  <si>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</si>
  <si>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</si>
  <si>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</si>
  <si>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</si>
  <si>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</si>
  <si>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</si>
  <si>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</si>
  <si>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</si>
  <si>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</si>
  <si>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</si>
  <si>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</si>
  <si>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</si>
  <si>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</si>
  <si>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</si>
  <si>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</si>
  <si>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</si>
  <si>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</si>
  <si>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</si>
  <si>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</si>
  <si>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</si>
  <si>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</si>
  <si>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</si>
  <si>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</si>
  <si>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</si>
  <si>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</si>
  <si>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</si>
  <si>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</si>
  <si>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</si>
  <si>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</si>
  <si>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</si>
  <si>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</si>
  <si>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</si>
  <si>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</si>
  <si>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</si>
  <si>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</si>
  <si>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</si>
  <si>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</si>
  <si>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</si>
  <si>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</si>
  <si>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</si>
  <si>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</si>
  <si>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</si>
  <si>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</si>
  <si>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</si>
  <si>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</si>
  <si>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</si>
  <si>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</si>
  <si>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</si>
  <si>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</si>
  <si>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</si>
  <si>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</si>
  <si>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</si>
  <si>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</si>
  <si>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</si>
  <si>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</si>
  <si>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</si>
  <si>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</si>
  <si>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</si>
  <si>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</si>
  <si>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</si>
  <si>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</si>
  <si>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</si>
  <si>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</si>
  <si>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</si>
  <si>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</si>
  <si>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</si>
  <si>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</si>
  <si>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</si>
  <si>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</si>
  <si>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</si>
  <si>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</si>
  <si>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</si>
  <si>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</si>
  <si>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</si>
  <si>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</si>
  <si>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</si>
  <si>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</si>
  <si>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</si>
  <si>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</si>
  <si>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</si>
  <si>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</si>
  <si>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</si>
  <si>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</si>
  <si>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</si>
  <si>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</si>
  <si>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</si>
  <si>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</si>
  <si>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</si>
  <si>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</si>
  <si>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</si>
  <si>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</si>
  <si>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</si>
  <si>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</si>
  <si>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</si>
  <si>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</si>
  <si>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</si>
  <si>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</si>
  <si>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</si>
  <si>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</si>
  <si>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</si>
  <si>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</si>
  <si>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</si>
  <si>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</si>
  <si>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</si>
  <si>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</si>
  <si>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</si>
  <si>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</si>
  <si>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</si>
  <si>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</si>
  <si>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</si>
  <si>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</si>
  <si>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</si>
  <si>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</si>
  <si>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</si>
  <si>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</si>
  <si>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</si>
  <si>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</si>
  <si>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</si>
  <si>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</si>
  <si>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</si>
  <si>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</si>
  <si>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</si>
  <si>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</si>
  <si>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</si>
  <si>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</si>
  <si>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</si>
  <si>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</si>
  <si>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</si>
  <si>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</si>
  <si>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</si>
  <si>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</si>
  <si>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</si>
  <si>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</si>
  <si>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</si>
  <si>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</si>
  <si>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</si>
  <si>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</si>
  <si>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</si>
  <si>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</si>
  <si>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</si>
  <si>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</si>
  <si>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</si>
  <si>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</si>
  <si>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</si>
  <si>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</si>
  <si>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</si>
  <si>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</si>
  <si>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</si>
  <si>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</si>
  <si>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</si>
  <si>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</si>
  <si>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</si>
  <si>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</si>
  <si>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</si>
  <si>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</si>
  <si>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</si>
  <si>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</si>
  <si>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</si>
  <si>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</si>
  <si>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</si>
  <si>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</si>
  <si>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</si>
  <si>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</si>
  <si>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</si>
  <si>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</si>
  <si>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</si>
  <si>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</si>
  <si>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</si>
  <si>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</si>
  <si>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</si>
  <si>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</si>
  <si>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</si>
  <si>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</si>
  <si>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</si>
  <si>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</si>
  <si>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</si>
  <si>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</si>
  <si>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</si>
  <si>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</si>
  <si>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</si>
  <si>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</si>
  <si>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</si>
  <si>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</si>
  <si>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</si>
  <si>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</si>
  <si>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</si>
  <si>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</si>
  <si>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</si>
  <si>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</si>
  <si>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</si>
  <si>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</si>
  <si>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</si>
  <si>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</si>
  <si>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</si>
  <si>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</si>
  <si>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</si>
  <si>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</si>
  <si>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</si>
  <si>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</si>
  <si>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</si>
  <si>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</si>
  <si>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</si>
  <si>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</si>
  <si>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</si>
  <si>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</si>
  <si>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</si>
  <si>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</si>
  <si>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</si>
  <si>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</si>
  <si>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</si>
  <si>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</si>
  <si>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</si>
  <si>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</si>
  <si>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</si>
  <si>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</si>
  <si>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</si>
  <si>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</si>
  <si>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</si>
  <si>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</si>
  <si>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</si>
  <si>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</si>
  <si>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</si>
  <si>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</si>
  <si>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</si>
  <si>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</si>
  <si>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</si>
  <si>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</si>
  <si>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</si>
  <si>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</si>
  <si>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</si>
  <si>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</si>
  <si>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</si>
  <si>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</si>
  <si>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</si>
  <si>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</si>
  <si>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</si>
  <si>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</si>
  <si>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</si>
  <si>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</si>
  <si>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</si>
  <si>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</si>
  <si>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</si>
  <si>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</si>
  <si>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</si>
  <si>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</si>
  <si>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</si>
  <si>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</si>
  <si>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</si>
  <si>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</si>
  <si>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</si>
  <si>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</si>
  <si>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</si>
  <si>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</si>
  <si>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</si>
  <si>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</si>
  <si>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</si>
  <si>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</si>
  <si>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</si>
  <si>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</si>
  <si>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</si>
  <si>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</si>
  <si>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</si>
  <si>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</si>
  <si>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</si>
  <si>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</si>
  <si>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</si>
  <si>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</si>
  <si>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</si>
  <si>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</si>
  <si>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</si>
  <si>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</si>
  <si>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</si>
  <si>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</si>
  <si>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</si>
  <si>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</si>
  <si>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</si>
  <si>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</si>
  <si>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</si>
  <si>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</si>
  <si>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</si>
  <si>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</si>
  <si>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</si>
  <si>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</si>
  <si>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</si>
  <si>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</si>
  <si>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</si>
  <si>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</si>
  <si>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</si>
  <si>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</si>
  <si>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</si>
  <si>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</si>
  <si>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</si>
  <si>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</si>
  <si>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</si>
  <si>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</si>
  <si>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</si>
  <si>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</si>
  <si>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</si>
  <si>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</si>
  <si>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</si>
  <si>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</si>
  <si>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</si>
  <si>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</si>
  <si>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</si>
  <si>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</si>
  <si>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</si>
  <si>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</si>
  <si>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</si>
  <si>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</si>
  <si>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</si>
  <si>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</si>
  <si>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</si>
  <si>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</si>
  <si>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</si>
  <si>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</si>
  <si>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</si>
  <si>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</si>
  <si>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</si>
  <si>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</si>
  <si>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</si>
  <si>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</si>
  <si>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</si>
  <si>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</si>
  <si>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</si>
  <si>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</si>
  <si>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</si>
  <si>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</si>
  <si>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</si>
  <si>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</si>
  <si>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</si>
  <si>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</si>
  <si>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</si>
  <si>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</si>
  <si>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</si>
  <si>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</si>
  <si>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</si>
  <si>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</si>
  <si>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</si>
  <si>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</si>
  <si>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</si>
  <si>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</si>
  <si>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</si>
  <si>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</si>
  <si>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</si>
  <si>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</si>
  <si>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</si>
  <si>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</si>
  <si>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</si>
  <si>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</si>
  <si>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</si>
  <si>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</si>
  <si>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</si>
  <si>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</si>
  <si>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</si>
  <si>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</si>
  <si>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</si>
  <si>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</si>
  <si>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</si>
  <si>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</si>
  <si>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</si>
  <si>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</si>
  <si>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</si>
  <si>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</si>
  <si>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</si>
  <si>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</si>
  <si>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</si>
  <si>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</si>
  <si>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</si>
  <si>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</si>
  <si>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</si>
  <si>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</si>
  <si>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</si>
  <si>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</si>
  <si>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</si>
  <si>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</si>
  <si>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</si>
  <si>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</si>
  <si>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</si>
  <si>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</si>
  <si>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</si>
  <si>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</si>
  <si>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</si>
  <si>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</si>
  <si>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</si>
  <si>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</si>
  <si>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</si>
  <si>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</si>
  <si>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</si>
  <si>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</si>
  <si>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</si>
  <si>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</si>
  <si>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</si>
  <si>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</si>
  <si>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</si>
  <si>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</si>
  <si>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</si>
  <si>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</si>
  <si>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</si>
  <si>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</si>
  <si>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</si>
  <si>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</si>
  <si>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</si>
  <si>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</si>
  <si>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</si>
  <si>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</si>
  <si>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</si>
  <si>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</si>
  <si>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</si>
  <si>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</si>
  <si>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</si>
  <si>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</si>
  <si>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</si>
  <si>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</si>
  <si>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</si>
  <si>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</si>
  <si>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</si>
  <si>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</si>
  <si>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</si>
  <si>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</si>
  <si>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</si>
  <si>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</si>
  <si>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</si>
  <si>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</si>
  <si>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</si>
  <si>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</si>
  <si>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</si>
  <si>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</si>
  <si>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</si>
  <si>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</si>
  <si>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</si>
  <si>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</si>
  <si>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</si>
  <si>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</si>
  <si>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</si>
  <si>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</si>
  <si>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</si>
  <si>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</si>
  <si>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</si>
  <si>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</si>
  <si>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</si>
  <si>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</si>
  <si>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</si>
  <si>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</si>
  <si>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</si>
  <si>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</si>
  <si>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</si>
  <si>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</si>
  <si>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</si>
  <si>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</si>
  <si>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</si>
  <si>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</si>
  <si>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</si>
  <si>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</si>
  <si>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</si>
  <si>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</si>
  <si>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</si>
  <si>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</si>
  <si>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</si>
  <si>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</si>
  <si>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</si>
  <si>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</si>
  <si>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</si>
  <si>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</si>
  <si>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</si>
  <si>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</si>
  <si>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</si>
  <si>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</si>
  <si>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</si>
  <si>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</si>
  <si>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</si>
  <si>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</si>
  <si>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</si>
  <si>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</si>
  <si>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</si>
  <si>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</si>
  <si>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</si>
  <si>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</si>
  <si>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</si>
  <si>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</si>
  <si>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</si>
  <si>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</si>
  <si>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</si>
  <si>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</si>
  <si>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</si>
  <si>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</si>
  <si>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</si>
  <si>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</si>
  <si>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</si>
  <si>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</si>
  <si>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</si>
  <si>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</si>
  <si>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</si>
  <si>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</si>
  <si>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</si>
  <si>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</si>
  <si>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</si>
  <si>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</si>
  <si>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</si>
  <si>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</si>
  <si>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</si>
  <si>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</si>
  <si>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</si>
  <si>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</si>
  <si>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</si>
  <si>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</si>
  <si>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</si>
  <si>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</si>
  <si>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</si>
  <si>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</si>
  <si>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</si>
  <si>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</si>
  <si>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</si>
  <si>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</si>
  <si>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</si>
  <si>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</si>
  <si>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</si>
  <si>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</si>
  <si>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</si>
  <si>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</si>
  <si>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</si>
  <si>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</si>
  <si>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</si>
  <si>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</si>
  <si>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</si>
  <si>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</si>
  <si>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</si>
  <si>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</si>
  <si>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</si>
  <si>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</si>
  <si>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</si>
  <si>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</si>
  <si>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</si>
  <si>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</si>
  <si>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</si>
  <si>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</si>
  <si>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</si>
  <si>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</si>
  <si>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</si>
  <si>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</si>
  <si>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</si>
  <si>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</si>
  <si>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</si>
  <si>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</si>
  <si>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</si>
  <si>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</si>
  <si>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</si>
  <si>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</si>
  <si>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</si>
  <si>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</si>
  <si>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</si>
  <si>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</si>
  <si>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</si>
  <si>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</si>
  <si>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</si>
  <si>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</si>
  <si>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</si>
  <si>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</si>
  <si>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</si>
  <si>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</si>
  <si>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</si>
  <si>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</si>
  <si>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</si>
  <si>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</si>
  <si>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</si>
  <si>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</si>
  <si>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</si>
  <si>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</si>
  <si>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</si>
  <si>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</si>
  <si>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</si>
  <si>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</si>
  <si>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</si>
  <si>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</si>
  <si>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</si>
  <si>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</si>
  <si>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</si>
  <si>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</si>
  <si>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</si>
  <si>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</si>
  <si>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</si>
  <si>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</si>
  <si>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</si>
  <si>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</si>
  <si>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</si>
  <si>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</si>
  <si>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</si>
  <si>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</si>
  <si>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</si>
  <si>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</si>
  <si>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</si>
  <si>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</si>
  <si>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</si>
  <si>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</si>
  <si>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</si>
  <si>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</si>
  <si>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</si>
  <si>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</si>
  <si>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</si>
  <si>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</si>
  <si>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</si>
  <si>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</si>
  <si>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</si>
  <si>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</si>
  <si>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</si>
  <si>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</si>
  <si>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</si>
  <si>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</si>
  <si>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</si>
  <si>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</si>
  <si>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</si>
  <si>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</si>
  <si>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</si>
  <si>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</si>
  <si>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</si>
  <si>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</si>
  <si>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</si>
  <si>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</si>
  <si>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</si>
  <si>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</si>
  <si>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</si>
  <si>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</si>
  <si>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</si>
  <si>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</si>
  <si>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</si>
  <si>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</si>
  <si>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</si>
  <si>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</si>
  <si>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</si>
  <si>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</si>
  <si>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</si>
  <si>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</si>
  <si>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</si>
  <si>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</si>
  <si>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</si>
  <si>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</si>
  <si>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</si>
  <si>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</si>
  <si>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</si>
  <si>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</si>
  <si>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</si>
  <si>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</si>
  <si>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</si>
  <si>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</si>
  <si>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</si>
  <si>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</si>
  <si>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</si>
  <si>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</si>
  <si>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</si>
  <si>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</si>
  <si>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</si>
  <si>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</si>
  <si>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</si>
  <si>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</si>
  <si>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</si>
  <si>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</si>
  <si>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</si>
  <si>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</si>
  <si>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</si>
  <si>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</si>
  <si>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</si>
  <si>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</si>
  <si>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</si>
  <si>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</si>
  <si>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</si>
  <si>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</si>
  <si>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</si>
  <si>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</si>
  <si>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</si>
  <si>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</si>
  <si>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</si>
  <si>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</si>
  <si>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</si>
  <si>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</si>
  <si>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</si>
  <si>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</si>
  <si>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</si>
  <si>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</si>
  <si>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</si>
  <si>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</si>
  <si>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</si>
  <si>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</si>
  <si>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</si>
  <si>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</si>
  <si>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</si>
  <si>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</si>
  <si>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</si>
  <si>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</si>
  <si>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</si>
  <si>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</si>
  <si>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</si>
  <si>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</si>
  <si>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</si>
  <si>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</si>
  <si>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</si>
  <si>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</si>
  <si>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</si>
  <si>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</si>
  <si>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</si>
  <si>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</si>
  <si>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</si>
  <si>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</si>
  <si>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</si>
  <si>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</si>
  <si>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</si>
  <si>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</si>
  <si>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</si>
  <si>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</si>
  <si>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</si>
  <si>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</si>
  <si>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</si>
  <si>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</si>
  <si>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</si>
  <si>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</si>
  <si>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</si>
  <si>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</si>
  <si>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</si>
  <si>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</si>
  <si>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</si>
  <si>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</si>
  <si>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</si>
  <si>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</si>
  <si>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</si>
  <si>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</si>
  <si>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</si>
  <si>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</si>
  <si>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</si>
  <si>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</si>
  <si>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</si>
  <si>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</si>
  <si>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</si>
  <si>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</si>
  <si>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</si>
  <si>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</si>
  <si>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</si>
  <si>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</si>
  <si>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</si>
  <si>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</si>
  <si>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</si>
  <si>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</si>
  <si>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</si>
  <si>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</si>
  <si>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</si>
  <si>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</si>
  <si>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</si>
  <si>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</si>
  <si>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</si>
  <si>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</si>
  <si>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</si>
  <si>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</si>
  <si>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</si>
  <si>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</si>
  <si>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</si>
  <si>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</si>
  <si>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</si>
  <si>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</si>
  <si>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</si>
  <si>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</si>
  <si>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</si>
  <si>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</si>
  <si>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</si>
  <si>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</si>
  <si>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</si>
  <si>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</si>
  <si>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</si>
  <si>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</si>
  <si>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</si>
  <si>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</si>
  <si>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</si>
  <si>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</si>
  <si>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</si>
  <si>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</si>
  <si>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</si>
  <si>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</si>
  <si>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</si>
  <si>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</si>
  <si>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</si>
  <si>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</si>
  <si>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</si>
  <si>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</si>
  <si>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</si>
  <si>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</si>
  <si>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</si>
  <si>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</si>
  <si>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</si>
  <si>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</si>
  <si>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</si>
  <si>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</si>
  <si>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</si>
  <si>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</si>
  <si>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</si>
  <si>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</si>
  <si>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</si>
  <si>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</si>
  <si>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</si>
  <si>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</si>
  <si>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</si>
  <si>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</si>
  <si>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</si>
  <si>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</si>
  <si>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</si>
  <si>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</si>
  <si>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</si>
  <si>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</si>
  <si>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</si>
  <si>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</si>
  <si>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</si>
  <si>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</si>
  <si>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</si>
  <si>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</si>
  <si>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</si>
  <si>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</si>
  <si>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</si>
  <si>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</si>
  <si>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</si>
  <si>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</si>
  <si>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</si>
  <si>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</si>
  <si>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</si>
  <si>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</si>
  <si>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</si>
  <si>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</si>
  <si>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</si>
  <si>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</si>
  <si>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</si>
  <si>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</si>
  <si>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</si>
  <si>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</si>
  <si>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</si>
  <si>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</si>
  <si>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</si>
  <si>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</si>
  <si>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</si>
  <si>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</si>
  <si>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</si>
  <si>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</si>
  <si>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</si>
  <si>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</si>
  <si>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</si>
  <si>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</si>
  <si>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</si>
  <si>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</si>
  <si>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</si>
  <si>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</si>
  <si>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</si>
  <si>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</si>
  <si>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</si>
  <si>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</si>
  <si>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</si>
  <si>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</si>
  <si>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</si>
  <si>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</si>
  <si>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</si>
  <si>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</si>
  <si>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</si>
  <si>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</si>
  <si>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</si>
  <si>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</si>
  <si>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</si>
  <si>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</si>
  <si>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</si>
  <si>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</si>
  <si>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</si>
  <si>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</si>
  <si>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</si>
  <si>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</si>
  <si>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</si>
  <si>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</si>
  <si>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</si>
  <si>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</si>
  <si>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</si>
  <si>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</si>
  <si>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</si>
  <si>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</si>
  <si>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</si>
  <si>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</si>
  <si>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</si>
  <si>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</si>
  <si>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</si>
  <si>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</si>
  <si>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</si>
  <si>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</si>
  <si>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</si>
  <si>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</si>
  <si>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</si>
  <si>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</si>
  <si>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</si>
  <si>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</si>
  <si>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</si>
  <si>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</si>
  <si>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</si>
  <si>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</si>
  <si>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</si>
  <si>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</si>
  <si>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</si>
  <si>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</si>
  <si>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</si>
  <si>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</si>
  <si>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</si>
  <si>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</si>
  <si>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</si>
  <si>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</si>
  <si>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</si>
  <si>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</si>
  <si>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</si>
  <si>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</si>
  <si>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</si>
  <si>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</si>
  <si>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</si>
  <si>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</si>
  <si>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</si>
  <si>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</si>
  <si>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</si>
  <si>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</si>
  <si>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</si>
  <si>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</si>
  <si>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</si>
  <si>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</si>
  <si>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</si>
  <si>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</si>
  <si>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</si>
  <si>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</si>
  <si>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</si>
  <si>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</si>
  <si>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</si>
  <si>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</si>
  <si>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</si>
  <si>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</si>
  <si>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</si>
  <si>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</si>
  <si>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</si>
  <si>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</si>
  <si>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</si>
  <si>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</si>
  <si>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</si>
  <si>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</si>
  <si>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</si>
  <si>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</si>
  <si>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</si>
  <si>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</si>
  <si>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</si>
  <si>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</si>
  <si>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</si>
  <si>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</si>
  <si>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</si>
  <si>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</si>
  <si>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</si>
  <si>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</si>
  <si>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</si>
  <si>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</si>
  <si>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</si>
  <si>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</si>
  <si>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</si>
  <si>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</si>
  <si>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</si>
  <si>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</si>
  <si>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</si>
  <si>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</si>
  <si>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</si>
  <si>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</si>
  <si>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</si>
  <si>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</si>
  <si>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</si>
  <si>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</si>
  <si>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</si>
  <si>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</si>
  <si>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</si>
  <si>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</si>
  <si>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</si>
  <si>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</si>
  <si>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</si>
  <si>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</si>
  <si>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</si>
  <si>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</si>
  <si>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</si>
  <si>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</si>
  <si>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</si>
  <si>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</si>
  <si>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</si>
  <si>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</si>
  <si>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</si>
  <si>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</si>
  <si>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</si>
  <si>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</si>
  <si>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</si>
  <si>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</si>
  <si>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</si>
  <si>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</si>
  <si>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</si>
  <si>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</si>
  <si>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</si>
  <si>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</si>
  <si>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</si>
  <si>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</si>
  <si>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</si>
  <si>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</si>
  <si>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</si>
  <si>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</si>
  <si>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</si>
  <si>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</si>
  <si>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</si>
  <si>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</si>
  <si>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</si>
  <si>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</si>
  <si>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</si>
  <si>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</si>
  <si>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</si>
  <si>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</si>
  <si>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</si>
  <si>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</si>
  <si>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</si>
  <si>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</si>
  <si>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</si>
  <si>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</si>
  <si>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</si>
  <si>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</si>
  <si>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</si>
  <si>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</si>
  <si>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</si>
  <si>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</si>
  <si>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</si>
  <si>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</si>
  <si>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</si>
  <si>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</si>
  <si>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</si>
  <si>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</si>
  <si>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</si>
  <si>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</si>
  <si>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</si>
  <si>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</si>
  <si>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</si>
  <si>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</si>
  <si>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</si>
  <si>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</si>
  <si>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</si>
  <si>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</si>
  <si>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</si>
  <si>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</si>
  <si>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</si>
  <si>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</si>
  <si>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</si>
  <si>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</si>
  <si>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</si>
  <si>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</si>
  <si>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</si>
  <si>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</si>
  <si>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</si>
  <si>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</si>
  <si>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</si>
  <si>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</si>
  <si>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</si>
  <si>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</si>
  <si>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</si>
  <si>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</si>
  <si>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</si>
  <si>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</si>
  <si>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</si>
  <si>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</si>
  <si>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</si>
  <si>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</si>
  <si>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</si>
  <si>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</si>
  <si>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</si>
  <si>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</si>
  <si>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</si>
  <si>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</si>
  <si>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</si>
  <si>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</si>
  <si>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</si>
  <si>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</si>
  <si>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</si>
  <si>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</si>
  <si>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</si>
  <si>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</si>
  <si>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</si>
  <si>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</si>
  <si>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</si>
  <si>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</si>
  <si>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</si>
  <si>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</si>
  <si>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</si>
  <si>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</si>
  <si>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</si>
  <si>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</si>
  <si>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</si>
  <si>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</si>
  <si>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</si>
  <si>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</si>
  <si>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</si>
  <si>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</si>
  <si>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</si>
  <si>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</si>
  <si>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</si>
  <si>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</si>
  <si>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</si>
  <si>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</si>
  <si>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</si>
  <si>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</si>
  <si>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</si>
  <si>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</si>
  <si>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</si>
  <si>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</si>
  <si>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</si>
  <si>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</si>
  <si>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</si>
  <si>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</si>
  <si>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</si>
  <si>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</si>
  <si>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</si>
  <si>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</si>
  <si>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</si>
  <si>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</si>
  <si>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</si>
  <si>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</si>
  <si>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</si>
  <si>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</si>
  <si>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</si>
  <si>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</si>
  <si>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</si>
  <si>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</si>
  <si>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</si>
  <si>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</si>
  <si>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</si>
  <si>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</si>
  <si>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</si>
  <si>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</si>
  <si>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</si>
  <si>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</si>
  <si>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</si>
  <si>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</si>
  <si>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</si>
  <si>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</si>
  <si>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</si>
  <si>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</si>
  <si>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</si>
  <si>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</si>
  <si>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</si>
  <si>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</si>
  <si>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</si>
  <si>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</si>
  <si>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</si>
  <si>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</si>
  <si>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</si>
  <si>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</si>
  <si>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</si>
  <si>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</si>
  <si>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</si>
  <si>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</si>
  <si>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</si>
  <si>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</si>
  <si>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</si>
  <si>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</si>
  <si>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</si>
  <si>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</si>
  <si>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</si>
  <si>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</si>
  <si>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</si>
  <si>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</si>
  <si>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</si>
  <si>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</si>
  <si>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</si>
  <si>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</si>
  <si>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</si>
  <si>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</si>
  <si>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</si>
  <si>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</si>
  <si>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</si>
  <si>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</si>
  <si>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</si>
  <si>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</si>
  <si>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</si>
  <si>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</si>
  <si>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</si>
  <si>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</si>
  <si>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</si>
  <si>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</si>
  <si>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</si>
  <si>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</si>
  <si>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</si>
  <si>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</si>
  <si>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</si>
  <si>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</si>
  <si>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</si>
  <si>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</si>
  <si>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</si>
  <si>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</si>
  <si>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</si>
  <si>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</si>
  <si>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</si>
  <si>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</si>
  <si>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</si>
  <si>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</si>
  <si>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</si>
  <si>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</si>
  <si>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</si>
  <si>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</si>
  <si>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</si>
  <si>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</si>
  <si>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</si>
  <si>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</si>
  <si>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</si>
  <si>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</si>
  <si>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</si>
  <si>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</si>
  <si>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</si>
  <si>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</si>
  <si>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</si>
  <si>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</si>
  <si>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</si>
  <si>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</si>
  <si>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</si>
  <si>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</si>
  <si>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</si>
  <si>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</si>
  <si>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</si>
  <si>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</si>
  <si>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</si>
  <si>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</si>
  <si>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</si>
  <si>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</si>
  <si>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</si>
  <si>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</si>
  <si>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</si>
  <si>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</si>
  <si>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</si>
  <si>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</si>
  <si>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</si>
  <si>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</si>
  <si>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</si>
  <si>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</si>
  <si>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</si>
  <si>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</si>
  <si>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</si>
  <si>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</si>
  <si>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</si>
  <si>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</si>
  <si>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</si>
  <si>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</si>
  <si>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</si>
  <si>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</si>
  <si>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</si>
  <si>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</si>
  <si>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</si>
  <si>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</si>
  <si>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</si>
  <si>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</si>
  <si>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</si>
  <si>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</si>
  <si>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</si>
  <si>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</si>
  <si>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</si>
  <si>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</si>
  <si>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</si>
  <si>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</si>
  <si>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</si>
  <si>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</si>
  <si>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</si>
  <si>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</si>
  <si>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</si>
  <si>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</si>
  <si>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</si>
  <si>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</si>
  <si>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</si>
  <si>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</si>
  <si>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</si>
  <si>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</si>
  <si>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</si>
  <si>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</si>
  <si>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</si>
  <si>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</si>
  <si>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</si>
  <si>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</si>
  <si>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</si>
  <si>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</si>
  <si>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</si>
  <si>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</si>
  <si>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</si>
  <si>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</si>
  <si>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</si>
  <si>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</si>
  <si>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</si>
  <si>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</si>
  <si>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</si>
  <si>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</si>
  <si>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</si>
  <si>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</si>
  <si>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</si>
  <si>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</si>
  <si>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</si>
  <si>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</si>
  <si>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</si>
  <si>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</si>
  <si>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</si>
  <si>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</si>
  <si>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</si>
  <si>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</si>
  <si>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</si>
  <si>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</si>
  <si>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</si>
  <si>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</si>
  <si>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</si>
  <si>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</si>
  <si>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</si>
  <si>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</si>
  <si>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</si>
  <si>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</si>
  <si>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</si>
  <si>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</si>
  <si>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</si>
  <si>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</si>
  <si>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</si>
  <si>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</si>
  <si>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</si>
  <si>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</si>
  <si>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</si>
  <si>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</si>
  <si>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</si>
  <si>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</si>
  <si>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</si>
  <si>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</si>
  <si>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</si>
  <si>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</si>
  <si>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</si>
  <si>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</si>
  <si>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</si>
  <si>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</si>
  <si>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</si>
  <si>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</si>
  <si>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</si>
  <si>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</si>
  <si>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</si>
  <si>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</si>
  <si>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</si>
  <si>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</si>
  <si>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</si>
  <si>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</si>
  <si>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</si>
  <si>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</si>
  <si>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</si>
  <si>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</si>
  <si>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</si>
  <si>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</si>
  <si>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</si>
  <si>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</si>
  <si>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</si>
  <si>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</si>
  <si>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</si>
  <si>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</si>
  <si>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</si>
  <si>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</si>
  <si>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</si>
  <si>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</si>
  <si>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</si>
  <si>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</si>
  <si>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</si>
  <si>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</si>
  <si>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</si>
  <si>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</si>
  <si>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</si>
  <si>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</si>
  <si>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</si>
  <si>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</si>
  <si>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</si>
  <si>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</si>
  <si>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</si>
  <si>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</si>
  <si>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</si>
  <si>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</si>
  <si>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</si>
  <si>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</si>
  <si>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</si>
  <si>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</si>
  <si>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</si>
  <si>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</si>
  <si>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</si>
  <si>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</si>
  <si>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</si>
  <si>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</si>
  <si>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</si>
  <si>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</si>
  <si>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</si>
  <si>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</si>
  <si>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</si>
  <si>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</si>
  <si>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</si>
  <si>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</si>
  <si>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</si>
  <si>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</si>
  <si>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</si>
  <si>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</si>
  <si>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</si>
  <si>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</si>
  <si>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</si>
  <si>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</si>
  <si>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</si>
  <si>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</si>
  <si>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</si>
  <si>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</si>
  <si>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</si>
  <si>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</si>
  <si>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</si>
  <si>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</si>
  <si>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</si>
  <si>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</si>
  <si>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</si>
  <si>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</si>
  <si>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</si>
  <si>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</si>
  <si>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</si>
  <si>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</si>
  <si>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</si>
  <si>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</si>
  <si>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</si>
  <si>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</si>
  <si>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</si>
  <si>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</si>
  <si>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</si>
  <si>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</si>
  <si>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</si>
  <si>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</si>
  <si>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</si>
  <si>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</si>
  <si>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</si>
  <si>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</si>
  <si>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</si>
  <si>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</si>
  <si>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</si>
  <si>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</si>
  <si>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</si>
  <si>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</si>
  <si>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</si>
  <si>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</si>
  <si>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</si>
  <si>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</si>
  <si>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</si>
  <si>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</si>
  <si>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</si>
  <si>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</si>
  <si>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</si>
  <si>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</si>
  <si>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</si>
  <si>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</si>
  <si>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</si>
  <si>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</si>
  <si>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</si>
  <si>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</si>
  <si>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</si>
  <si>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</si>
  <si>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</si>
  <si>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</si>
  <si>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</si>
  <si>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</si>
  <si>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</si>
  <si>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</si>
  <si>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</si>
  <si>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</si>
  <si>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</si>
  <si>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</si>
  <si>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</si>
  <si>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</si>
  <si>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</si>
  <si>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</si>
  <si>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</si>
  <si>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</si>
  <si>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</si>
  <si>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</si>
  <si>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</si>
  <si>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</si>
  <si>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</si>
  <si>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</si>
  <si>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</si>
  <si>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</si>
  <si>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</si>
  <si>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</si>
  <si>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</si>
  <si>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</si>
  <si>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</si>
  <si>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</si>
  <si>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</si>
  <si>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</si>
  <si>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</si>
  <si>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</si>
  <si>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</si>
  <si>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</si>
  <si>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</si>
  <si>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</si>
  <si>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</si>
  <si>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</si>
  <si>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</si>
  <si>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</si>
  <si>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</si>
  <si>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</si>
  <si>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</si>
  <si>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</si>
  <si>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</si>
  <si>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</si>
  <si>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</si>
  <si>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</si>
  <si>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</si>
  <si>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</si>
  <si>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</si>
  <si>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</si>
  <si>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</si>
  <si>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</si>
  <si>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</si>
  <si>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</si>
  <si>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</si>
  <si>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</si>
  <si>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</si>
  <si>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</si>
  <si>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</si>
  <si>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</si>
  <si>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</si>
  <si>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</si>
  <si>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</si>
  <si>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</si>
  <si>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</si>
  <si>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</si>
  <si>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</si>
  <si>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</si>
  <si>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</si>
  <si>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</si>
  <si>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</si>
  <si>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</si>
  <si>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</si>
  <si>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</si>
  <si>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</si>
  <si>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</si>
  <si>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</si>
  <si>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</si>
  <si>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</si>
  <si>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</si>
  <si>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</si>
  <si>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</si>
  <si>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</si>
  <si>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</si>
  <si>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</si>
  <si>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</si>
  <si>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</si>
  <si>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</si>
  <si>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</si>
  <si>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</si>
  <si>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</si>
  <si>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</si>
  <si>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</si>
  <si>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</si>
  <si>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</si>
  <si>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</si>
  <si>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</si>
  <si>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</si>
  <si>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</si>
  <si>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</si>
  <si>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</si>
  <si>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</si>
  <si>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</si>
  <si>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</si>
  <si>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</si>
  <si>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</si>
  <si>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</si>
  <si>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</si>
  <si>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</si>
  <si>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</si>
  <si>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</si>
  <si>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</si>
  <si>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</si>
  <si>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</si>
  <si>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</si>
  <si>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</si>
  <si>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</si>
  <si>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</si>
  <si>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</si>
  <si>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</si>
  <si>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</si>
  <si>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</si>
  <si>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</si>
  <si>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</si>
  <si>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</si>
  <si>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</si>
  <si>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</si>
  <si>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</si>
  <si>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</si>
  <si>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</si>
  <si>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</si>
  <si>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</si>
  <si>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</si>
  <si>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</si>
  <si>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</si>
  <si>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</si>
  <si>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</si>
  <si>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</si>
  <si>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</si>
  <si>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</si>
  <si>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</si>
  <si>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</si>
  <si>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</si>
  <si>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</si>
  <si>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</si>
  <si>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</si>
  <si>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</si>
  <si>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</si>
  <si>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</si>
  <si>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</si>
  <si>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</si>
  <si>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</si>
  <si>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</si>
  <si>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</si>
  <si>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</si>
  <si>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</si>
  <si>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</si>
  <si>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</si>
  <si>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</si>
  <si>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</si>
  <si>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</si>
  <si>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</si>
  <si>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</si>
  <si>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</si>
  <si>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</si>
  <si>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</si>
  <si>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</si>
  <si>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</si>
  <si>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</si>
  <si>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</si>
  <si>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</si>
  <si>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</si>
  <si>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</si>
  <si>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</si>
  <si>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</si>
  <si>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</si>
  <si>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</si>
  <si>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</si>
  <si>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</si>
  <si>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</si>
  <si>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</si>
  <si>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</si>
  <si>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</si>
  <si>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</si>
  <si>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</si>
  <si>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</si>
  <si>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</si>
  <si>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</si>
  <si>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</si>
  <si>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</si>
  <si>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</si>
  <si>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</si>
  <si>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</si>
  <si>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</si>
  <si>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</si>
  <si>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</si>
  <si>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</si>
  <si>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</si>
  <si>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</si>
  <si>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</si>
  <si>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</si>
  <si>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</si>
  <si>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</si>
  <si>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</si>
  <si>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</si>
  <si>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</si>
  <si>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</si>
  <si>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</si>
  <si>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</si>
  <si>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</si>
  <si>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</si>
  <si>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</si>
  <si>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</si>
  <si>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</si>
  <si>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</si>
  <si>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</si>
  <si>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</si>
  <si>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</si>
  <si>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</si>
  <si>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</si>
  <si>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</si>
  <si>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</si>
  <si>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</si>
  <si>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</si>
  <si>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</si>
  <si>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</si>
  <si>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</si>
  <si>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</si>
  <si>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</si>
  <si>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</si>
  <si>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</si>
  <si>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</si>
  <si>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</si>
  <si>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</si>
  <si>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</si>
  <si>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</si>
  <si>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</si>
  <si>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</si>
  <si>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</si>
  <si>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</si>
  <si>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</si>
  <si>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</si>
  <si>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</si>
  <si>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</si>
  <si>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</si>
  <si>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</si>
  <si>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</si>
  <si>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</si>
  <si>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</si>
  <si>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</si>
  <si>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</si>
  <si>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</si>
  <si>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</si>
  <si>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</si>
  <si>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</si>
  <si>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</si>
  <si>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</si>
  <si>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</si>
  <si>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</si>
  <si>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</si>
  <si>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</si>
  <si>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</si>
  <si>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</si>
  <si>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</si>
  <si>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</si>
  <si>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</si>
  <si>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</si>
  <si>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</si>
  <si>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</si>
  <si>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</si>
  <si>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</si>
  <si>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</si>
  <si>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</si>
  <si>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</si>
  <si>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</si>
  <si>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</si>
  <si>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</si>
  <si>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</si>
  <si>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</si>
  <si>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</si>
  <si>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</si>
  <si>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</si>
  <si>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</si>
  <si>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</si>
  <si>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</si>
  <si>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</si>
  <si>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</si>
  <si>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</si>
  <si>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</si>
  <si>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</si>
  <si>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</si>
  <si>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</si>
  <si>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</si>
  <si>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</si>
  <si>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</si>
  <si>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</si>
  <si>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</si>
  <si>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</si>
  <si>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</si>
  <si>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</si>
  <si>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</si>
  <si>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</si>
  <si>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</si>
  <si>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</si>
  <si>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</si>
  <si>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</si>
  <si>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</si>
  <si>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</si>
  <si>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</si>
  <si>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</si>
  <si>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</si>
  <si>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</si>
  <si>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</si>
  <si>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</si>
  <si>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</si>
  <si>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</si>
  <si>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</si>
  <si>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</si>
  <si>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</si>
  <si>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</si>
  <si>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</si>
  <si>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</si>
  <si>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</si>
  <si>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</si>
  <si>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</si>
  <si>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</si>
  <si>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</si>
  <si>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</si>
  <si>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</si>
  <si>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</si>
  <si>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</si>
  <si>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</si>
  <si>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</si>
  <si>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</si>
  <si>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</si>
  <si>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</si>
  <si>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</si>
  <si>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</si>
  <si>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</si>
  <si>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</si>
  <si>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</si>
  <si>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</si>
  <si>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</si>
  <si>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</si>
  <si>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</si>
  <si>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</si>
  <si>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</si>
  <si>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</si>
  <si>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</si>
  <si>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</si>
  <si>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</si>
  <si>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</si>
  <si>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</si>
  <si>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</si>
  <si>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</si>
  <si>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</si>
  <si>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</si>
  <si>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</si>
  <si>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</si>
  <si>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</si>
  <si>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</si>
  <si>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</si>
  <si>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</si>
  <si>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</si>
  <si>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</si>
  <si>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</si>
  <si>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</si>
  <si>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</si>
  <si>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</si>
  <si>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</si>
  <si>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</si>
  <si>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</si>
  <si>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</si>
  <si>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</si>
  <si>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</si>
  <si>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</si>
  <si>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</si>
  <si>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</si>
  <si>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</si>
  <si>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</si>
  <si>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</si>
  <si>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</si>
  <si>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</si>
  <si>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</si>
  <si>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</si>
  <si>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</si>
  <si>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</si>
  <si>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</si>
  <si>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</si>
  <si>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</si>
  <si>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</si>
  <si>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</si>
  <si>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</si>
  <si>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</si>
  <si>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</si>
  <si>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</si>
  <si>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</si>
  <si>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</si>
  <si>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</si>
  <si>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</si>
  <si>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</si>
  <si>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</si>
  <si>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</si>
  <si>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</si>
  <si>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</si>
  <si>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</si>
  <si>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</si>
  <si>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</si>
  <si>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</si>
  <si>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</si>
  <si>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</si>
  <si>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</si>
  <si>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</si>
  <si>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</si>
  <si>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</si>
  <si>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</si>
  <si>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</si>
  <si>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</si>
  <si>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</si>
  <si>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</si>
  <si>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</si>
  <si>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</si>
  <si>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</si>
  <si>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</si>
  <si>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</si>
  <si>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</si>
  <si>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</si>
  <si>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</si>
  <si>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</si>
  <si>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</si>
  <si>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</si>
  <si>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</si>
  <si>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</si>
  <si>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</si>
  <si>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</si>
  <si>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</si>
  <si>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</si>
  <si>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</si>
  <si>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</si>
  <si>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</si>
  <si>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</si>
  <si>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</si>
  <si>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</si>
  <si>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</si>
  <si>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</si>
  <si>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</si>
  <si>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</si>
  <si>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</si>
  <si>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</si>
  <si>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</si>
  <si>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</si>
  <si>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</si>
  <si>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</si>
  <si>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</si>
  <si>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</si>
  <si>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</si>
  <si>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</si>
  <si>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</si>
  <si>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</si>
  <si>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</si>
  <si>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</si>
  <si>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</si>
  <si>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</si>
  <si>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</si>
  <si>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</si>
  <si>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</si>
  <si>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</si>
  <si>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</si>
  <si>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</si>
  <si>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</si>
  <si>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</si>
  <si>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</si>
  <si>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</si>
  <si>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</si>
  <si>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</si>
  <si>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</si>
  <si>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</si>
  <si>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</si>
  <si>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</si>
  <si>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</si>
  <si>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</si>
  <si>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</si>
  <si>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</si>
  <si>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</si>
  <si>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</si>
  <si>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</si>
  <si>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</si>
  <si>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</si>
  <si>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</si>
  <si>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</si>
  <si>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</si>
  <si>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</si>
  <si>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</si>
  <si>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</si>
  <si>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</si>
  <si>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</si>
  <si>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</si>
  <si>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</si>
  <si>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</si>
  <si>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</si>
  <si>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</si>
  <si>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</si>
  <si>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</si>
  <si>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</si>
  <si>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</si>
  <si>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</si>
  <si>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</si>
  <si>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</si>
  <si>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</si>
  <si>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</si>
  <si>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</si>
  <si>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</si>
  <si>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</si>
  <si>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</si>
  <si>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</si>
  <si>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</si>
  <si>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</si>
  <si>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</si>
  <si>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</si>
  <si>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</si>
  <si>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</si>
  <si>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</si>
  <si>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</si>
  <si>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</si>
  <si>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</si>
  <si>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</si>
  <si>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</si>
  <si>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</si>
  <si>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</si>
  <si>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</si>
  <si>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</si>
  <si>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</si>
  <si>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</si>
  <si>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</si>
  <si>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</si>
  <si>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</si>
  <si>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</si>
  <si>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</si>
  <si>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</si>
  <si>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</si>
  <si>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</si>
  <si>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</si>
  <si>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</si>
  <si>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</si>
  <si>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</si>
  <si>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</si>
  <si>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</si>
  <si>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</si>
  <si>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</si>
  <si>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</si>
  <si>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</si>
  <si>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</si>
  <si>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</si>
  <si>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</si>
  <si>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</si>
  <si>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</si>
  <si>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</si>
  <si>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</si>
  <si>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</si>
  <si>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</si>
  <si>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</si>
  <si>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</si>
  <si>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</si>
  <si>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</si>
  <si>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</si>
  <si>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</si>
  <si>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</si>
  <si>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</si>
  <si>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</si>
  <si>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</si>
  <si>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</si>
  <si>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</si>
  <si>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</si>
  <si>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</si>
  <si>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</si>
  <si>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</si>
  <si>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</si>
  <si>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</si>
  <si>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</si>
  <si>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</si>
  <si>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</si>
  <si>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</si>
  <si>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</si>
  <si>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</si>
  <si>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</si>
  <si>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</si>
  <si>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</si>
  <si>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</si>
  <si>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</si>
  <si>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</si>
  <si>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</si>
  <si>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</si>
  <si>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</si>
  <si>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</si>
  <si>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</si>
  <si>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</si>
  <si>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</si>
  <si>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</si>
  <si>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</si>
  <si>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</si>
  <si>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</si>
  <si>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</si>
  <si>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</si>
  <si>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</si>
  <si>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</si>
  <si>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</si>
  <si>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</si>
  <si>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</si>
  <si>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</si>
  <si>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</si>
  <si>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</si>
  <si>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</si>
  <si>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</si>
  <si>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</si>
  <si>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</si>
  <si>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</si>
  <si>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</si>
  <si>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</si>
  <si>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</si>
  <si>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</si>
  <si>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</si>
  <si>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</si>
  <si>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</si>
  <si>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</si>
  <si>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</si>
  <si>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</si>
  <si>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</si>
  <si>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</si>
  <si>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</si>
  <si>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</si>
  <si>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</si>
  <si>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</si>
  <si>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</si>
  <si>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</si>
  <si>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</si>
  <si>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</si>
  <si>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</si>
  <si>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</si>
  <si>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</si>
  <si>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</si>
  <si>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</si>
  <si>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</si>
  <si>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</si>
  <si>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</si>
  <si>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</si>
  <si>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</si>
  <si>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</si>
  <si>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</si>
  <si>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</si>
  <si>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</si>
  <si>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</si>
  <si>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</si>
  <si>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</si>
  <si>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</si>
  <si>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</si>
  <si>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</si>
  <si>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</si>
  <si>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</si>
  <si>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</si>
  <si>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</si>
  <si>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</si>
  <si>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</si>
  <si>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</si>
  <si>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</si>
  <si>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</si>
  <si>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</si>
  <si>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</si>
  <si>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</si>
  <si>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</si>
  <si>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</si>
  <si>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</si>
  <si>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</si>
  <si>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</si>
  <si>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</si>
  <si>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</si>
  <si>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</si>
  <si>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</si>
  <si>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</si>
  <si>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</si>
  <si>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</si>
  <si>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</si>
  <si>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</si>
  <si>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</si>
  <si>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</si>
  <si>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</si>
  <si>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</si>
  <si>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</si>
  <si>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</si>
  <si>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</si>
  <si>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</si>
  <si>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</si>
  <si>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</si>
  <si>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</si>
  <si>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</si>
  <si>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</si>
  <si>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</si>
  <si>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</si>
  <si>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</si>
  <si>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</si>
  <si>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</si>
  <si>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</si>
  <si>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</si>
  <si>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</si>
  <si>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</si>
  <si>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</si>
  <si>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</si>
  <si>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</si>
  <si>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</si>
  <si>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</si>
  <si>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</si>
  <si>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</si>
  <si>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</si>
  <si>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</si>
  <si>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</si>
  <si>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</si>
  <si>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</si>
  <si>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</si>
  <si>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</si>
  <si>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</si>
  <si>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</si>
  <si>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</si>
  <si>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</si>
  <si>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</si>
  <si>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</si>
  <si>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</si>
  <si>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</si>
  <si>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</si>
  <si>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</si>
  <si>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</si>
  <si>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</si>
  <si>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</si>
  <si>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</si>
  <si>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</si>
  <si>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</si>
  <si>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</si>
  <si>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</si>
  <si>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</si>
  <si>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</si>
  <si>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</si>
  <si>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</si>
  <si>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</si>
  <si>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</si>
  <si>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</si>
  <si>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</si>
  <si>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</si>
  <si>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</si>
  <si>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</si>
  <si>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</si>
  <si>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</si>
  <si>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</si>
  <si>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</si>
  <si>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</si>
  <si>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</si>
  <si>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</si>
  <si>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</si>
  <si>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</si>
  <si>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</si>
  <si>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</si>
  <si>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</si>
  <si>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</si>
  <si>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</si>
  <si>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</si>
  <si>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</si>
  <si>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</si>
  <si>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</si>
  <si>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</si>
  <si>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</si>
  <si>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</si>
  <si>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</si>
  <si>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</si>
  <si>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</si>
  <si>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</si>
  <si>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</si>
  <si>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</si>
  <si>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</si>
  <si>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</si>
  <si>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</si>
  <si>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</si>
  <si>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</si>
  <si>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</si>
  <si>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</si>
  <si>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</si>
  <si>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</si>
  <si>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</si>
  <si>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</si>
  <si>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</si>
  <si>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</si>
  <si>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</si>
  <si>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</si>
  <si>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</si>
  <si>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</si>
  <si>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</si>
  <si>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</si>
  <si>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</si>
  <si>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</si>
  <si>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</si>
  <si>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</si>
  <si>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</si>
  <si>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</si>
  <si>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</si>
  <si>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</si>
  <si>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</si>
  <si>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</si>
  <si>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</si>
  <si>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</si>
  <si>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</si>
  <si>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</si>
  <si>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</si>
  <si>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</si>
  <si>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</si>
  <si>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</si>
  <si>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</si>
  <si>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</si>
  <si>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</si>
  <si>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</si>
  <si>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</si>
  <si>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</si>
  <si>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</si>
  <si>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</si>
  <si>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</si>
  <si>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</si>
  <si>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</si>
  <si>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</si>
  <si>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</si>
  <si>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</si>
  <si>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</si>
  <si>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</si>
  <si>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</si>
  <si>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</si>
  <si>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</si>
  <si>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</si>
  <si>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</si>
  <si>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</si>
  <si>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</si>
  <si>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</si>
  <si>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</si>
  <si>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</si>
  <si>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</si>
  <si>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</si>
  <si>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</si>
  <si>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</si>
  <si>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</si>
  <si>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</si>
  <si>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</si>
  <si>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</si>
  <si>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</si>
  <si>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</si>
  <si>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</si>
  <si>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</si>
  <si>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</si>
  <si>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</si>
  <si>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</si>
  <si>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</si>
  <si>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</si>
  <si>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</si>
  <si>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</si>
  <si>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</si>
  <si>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</si>
  <si>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</si>
  <si>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</si>
  <si>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</si>
  <si>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</si>
  <si>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</si>
  <si>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</si>
  <si>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</si>
  <si>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</si>
  <si>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</si>
  <si>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</si>
  <si>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</si>
  <si>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</si>
  <si>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</si>
  <si>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</si>
  <si>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</si>
  <si>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</si>
  <si>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</si>
  <si>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</si>
  <si>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</si>
  <si>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</si>
  <si>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</si>
  <si>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</si>
  <si>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</si>
  <si>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</si>
  <si>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</si>
  <si>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</si>
  <si>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</si>
  <si>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</si>
  <si>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</si>
  <si>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</si>
  <si>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</si>
  <si>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</si>
  <si>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</si>
  <si>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</si>
  <si>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</si>
  <si>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</si>
  <si>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</si>
  <si>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</si>
  <si>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</si>
  <si>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</si>
  <si>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</si>
  <si>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</si>
  <si>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</si>
  <si>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</si>
  <si>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</si>
  <si>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</si>
  <si>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</si>
  <si>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</si>
  <si>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</si>
  <si>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</si>
  <si>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</si>
  <si>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</si>
  <si>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</si>
  <si>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</si>
  <si>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</si>
  <si>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</si>
  <si>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</si>
  <si>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</si>
  <si>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</si>
  <si>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</si>
  <si>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</si>
  <si>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</si>
  <si>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</si>
  <si>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</si>
  <si>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</si>
  <si>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</si>
  <si>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</si>
  <si>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</si>
  <si>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</si>
  <si>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</si>
  <si>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</si>
  <si>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</si>
  <si>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</si>
  <si>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</si>
  <si>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</si>
  <si>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</si>
  <si>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</si>
  <si>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</si>
  <si>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</si>
  <si>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</si>
  <si>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</si>
  <si>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</si>
  <si>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</si>
  <si>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</si>
  <si>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</si>
  <si>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</si>
  <si>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</si>
  <si>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</si>
  <si>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</si>
  <si>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</si>
  <si>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</si>
  <si>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</si>
  <si>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</si>
  <si>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</si>
  <si>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</si>
  <si>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</si>
  <si>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</si>
  <si>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</si>
  <si>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</si>
  <si>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</si>
  <si>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</si>
  <si>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</si>
  <si>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</si>
  <si>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</si>
  <si>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</si>
  <si>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</si>
  <si>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</si>
  <si>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</si>
  <si>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</si>
  <si>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</si>
  <si>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</si>
  <si>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</si>
  <si>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</si>
  <si>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</si>
  <si>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</si>
  <si>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</si>
  <si>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</si>
  <si>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</si>
  <si>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</si>
  <si>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</si>
  <si>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</si>
  <si>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</si>
  <si>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</si>
  <si>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</si>
  <si>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</si>
  <si>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</si>
  <si>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</si>
  <si>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</si>
  <si>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</si>
  <si>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</si>
  <si>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</si>
  <si>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</si>
  <si>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</si>
  <si>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</si>
  <si>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</si>
  <si>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</si>
  <si>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</si>
  <si>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</si>
  <si>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</si>
  <si>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</si>
  <si>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</si>
  <si>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</si>
  <si>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</si>
  <si>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</si>
  <si>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</si>
  <si>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</si>
  <si>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</si>
  <si>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</si>
  <si>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</si>
  <si>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</si>
  <si>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</si>
  <si>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</si>
  <si>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</si>
  <si>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</si>
  <si>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</si>
  <si>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</si>
  <si>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</si>
  <si>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</si>
  <si>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</si>
  <si>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</si>
  <si>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</si>
  <si>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</si>
  <si>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</si>
  <si>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</si>
  <si>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</si>
  <si>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</si>
  <si>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</si>
  <si>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</si>
  <si>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</si>
  <si>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</si>
  <si>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</si>
  <si>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</si>
  <si>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</si>
  <si>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</si>
  <si>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</si>
  <si>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</si>
  <si>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</si>
  <si>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</si>
  <si>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</si>
  <si>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</si>
  <si>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</si>
  <si>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</si>
  <si>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</si>
  <si>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</si>
  <si>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</si>
  <si>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</si>
  <si>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</si>
  <si>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</si>
  <si>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</si>
  <si>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</si>
  <si>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</si>
  <si>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</si>
  <si>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</si>
  <si>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</si>
  <si>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</si>
  <si>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</si>
  <si>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</si>
  <si>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</si>
  <si>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</si>
  <si>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</si>
  <si>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</si>
  <si>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</si>
  <si>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</si>
  <si>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</si>
  <si>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</si>
  <si>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</si>
  <si>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</si>
  <si>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</si>
  <si>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</si>
  <si>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</si>
  <si>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</si>
  <si>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</si>
  <si>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</si>
  <si>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</si>
  <si>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</si>
  <si>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</si>
  <si>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</si>
  <si>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</si>
  <si>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</si>
  <si>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</si>
  <si>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</si>
  <si>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</si>
  <si>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</si>
  <si>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</si>
  <si>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</si>
  <si>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</si>
  <si>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</si>
  <si>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</si>
  <si>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</si>
  <si>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</si>
  <si>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</si>
  <si>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</si>
  <si>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</si>
  <si>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</si>
  <si>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</si>
  <si>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</si>
  <si>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</si>
  <si>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</si>
  <si>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</si>
  <si>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</si>
  <si>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</si>
  <si>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</si>
  <si>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</si>
  <si>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</si>
  <si>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</si>
  <si>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</si>
  <si>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</si>
  <si>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</si>
  <si>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</si>
  <si>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</si>
  <si>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</si>
  <si>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</si>
  <si>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</si>
  <si>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</si>
  <si>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</si>
  <si>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</si>
  <si>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</si>
  <si>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</si>
  <si>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</si>
  <si>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</si>
  <si>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</si>
  <si>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</si>
  <si>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</si>
  <si>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</si>
  <si>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</si>
  <si>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</si>
  <si>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</si>
  <si>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</si>
  <si>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</si>
  <si>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</si>
  <si>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</si>
  <si>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</si>
  <si>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</si>
  <si>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</si>
  <si>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</si>
  <si>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</si>
  <si>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</si>
  <si>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</si>
  <si>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</si>
  <si>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</si>
  <si>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</si>
  <si>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</si>
  <si>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</si>
  <si>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</si>
  <si>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</si>
  <si>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</si>
  <si>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</si>
  <si>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</si>
  <si>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</si>
  <si>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</si>
  <si>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</si>
  <si>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</si>
  <si>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</si>
  <si>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</si>
  <si>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</si>
  <si>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</si>
  <si>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</si>
  <si>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</si>
  <si>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</si>
  <si>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</si>
  <si>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</si>
  <si>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</si>
  <si>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</si>
  <si>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</si>
  <si>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</si>
  <si>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</si>
  <si>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</si>
  <si>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</si>
  <si>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</si>
  <si>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</si>
  <si>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</si>
  <si>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</si>
  <si>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</si>
  <si>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</si>
  <si>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</si>
  <si>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</si>
  <si>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</si>
  <si>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</si>
  <si>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</si>
  <si>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</si>
  <si>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</si>
  <si>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</si>
  <si>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</si>
  <si>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</si>
  <si>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</si>
  <si>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</si>
  <si>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</si>
  <si>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</si>
  <si>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</si>
  <si>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</si>
  <si>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</si>
  <si>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</si>
  <si>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</si>
  <si>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</si>
  <si>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</si>
  <si>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</si>
  <si>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</si>
  <si>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</si>
  <si>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</si>
  <si>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</si>
  <si>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</si>
  <si>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</si>
  <si>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</si>
  <si>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</si>
  <si>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</si>
  <si>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</si>
  <si>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</si>
  <si>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</si>
  <si>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</si>
  <si>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</si>
  <si>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</si>
  <si>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</si>
  <si>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</si>
  <si>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</si>
  <si>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</si>
  <si>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</si>
  <si>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</si>
  <si>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</si>
  <si>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</si>
  <si>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</si>
  <si>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</si>
  <si>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</si>
  <si>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</si>
  <si>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</si>
  <si>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</si>
  <si>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</si>
  <si>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</si>
  <si>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</si>
  <si>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</si>
  <si>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</si>
  <si>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</si>
  <si>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</si>
  <si>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</si>
  <si>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</si>
  <si>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</si>
  <si>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</si>
  <si>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</si>
  <si>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</si>
  <si>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</si>
  <si>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</si>
  <si>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</si>
  <si>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</si>
  <si>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</si>
  <si>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</si>
  <si>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</si>
  <si>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</si>
  <si>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</si>
  <si>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</si>
  <si>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</si>
  <si>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</si>
  <si>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</si>
  <si>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</si>
  <si>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</si>
  <si>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</si>
  <si>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</si>
  <si>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</si>
  <si>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</si>
  <si>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</si>
  <si>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</si>
  <si>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</si>
  <si>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</si>
  <si>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</si>
  <si>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</si>
  <si>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</si>
  <si>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</si>
  <si>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</si>
  <si>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</si>
  <si>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</si>
  <si>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</si>
  <si>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</si>
  <si>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</si>
  <si>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</si>
  <si>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</si>
  <si>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</si>
  <si>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</si>
  <si>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</si>
  <si>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</si>
  <si>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</si>
  <si>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</si>
  <si>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</si>
  <si>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</si>
  <si>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</si>
  <si>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</si>
  <si>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</si>
  <si>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</si>
  <si>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</si>
  <si>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</si>
  <si>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</si>
  <si>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</si>
  <si>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</si>
  <si>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</si>
  <si>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</si>
  <si>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</si>
  <si>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</si>
  <si>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</si>
  <si>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</si>
  <si>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</si>
  <si>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</si>
  <si>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</si>
  <si>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</si>
  <si>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</si>
  <si>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</si>
  <si>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</si>
  <si>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</si>
  <si>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</si>
  <si>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</si>
  <si>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</si>
  <si>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</si>
  <si>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</si>
  <si>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</si>
  <si>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</si>
  <si>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</si>
  <si>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</si>
  <si>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</si>
  <si>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</si>
  <si>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</si>
  <si>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</si>
  <si>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</si>
  <si>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</si>
  <si>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</si>
  <si>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</si>
  <si>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</si>
  <si>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</si>
  <si>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</si>
  <si>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</si>
  <si>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</si>
  <si>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</si>
  <si>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</si>
  <si>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</si>
  <si>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</si>
  <si>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</si>
  <si>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</si>
  <si>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</si>
  <si>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</si>
  <si>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</si>
  <si>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</si>
  <si>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</si>
  <si>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</si>
  <si>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</si>
  <si>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</si>
  <si>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</si>
  <si>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</si>
  <si>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</si>
  <si>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</si>
  <si>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</si>
  <si>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</si>
  <si>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</si>
  <si>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</si>
  <si>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</si>
  <si>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</si>
  <si>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</si>
  <si>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</si>
  <si>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</si>
  <si>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</si>
  <si>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</si>
  <si>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</si>
  <si>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</si>
  <si>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</si>
  <si>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</si>
  <si>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</si>
  <si>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</si>
  <si>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</si>
  <si>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</si>
  <si>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</si>
  <si>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</si>
  <si>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</si>
  <si>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</si>
  <si>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</si>
  <si>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</si>
  <si>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</si>
  <si>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</si>
  <si>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</si>
  <si>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</si>
  <si>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</si>
  <si>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</si>
  <si>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</si>
  <si>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</si>
  <si>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</si>
  <si>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</si>
  <si>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</si>
  <si>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</si>
  <si>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</si>
  <si>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</si>
  <si>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</si>
  <si>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</si>
  <si>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</si>
  <si>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</si>
  <si>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</si>
  <si>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</si>
  <si>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</si>
  <si>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</si>
  <si>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</si>
  <si>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</si>
  <si>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</si>
  <si>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</si>
  <si>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</si>
  <si>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</si>
  <si>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</si>
  <si>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</si>
  <si>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</si>
  <si>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</si>
  <si>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</si>
  <si>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</si>
  <si>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</si>
  <si>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</si>
  <si>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</si>
  <si>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</si>
  <si>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</si>
  <si>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</si>
  <si>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</si>
  <si>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</si>
  <si>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</si>
  <si>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</si>
  <si>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</si>
  <si>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</si>
  <si>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</si>
  <si>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</si>
  <si>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</si>
  <si>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</si>
  <si>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</si>
  <si>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</si>
  <si>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</si>
  <si>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</si>
  <si>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</si>
  <si>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</si>
  <si>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</si>
  <si>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</si>
  <si>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</si>
  <si>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</si>
  <si>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</si>
  <si>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</si>
  <si>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</si>
  <si>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</si>
  <si>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</si>
  <si>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</si>
  <si>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</si>
  <si>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</si>
  <si>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</si>
  <si>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</si>
  <si>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</si>
  <si>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</si>
  <si>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</si>
  <si>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</si>
  <si>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</si>
  <si>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</si>
  <si>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</si>
  <si>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</si>
  <si>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</si>
  <si>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</si>
  <si>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</si>
  <si>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</si>
  <si>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</si>
  <si>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</si>
  <si>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</si>
  <si>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</si>
  <si>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</si>
  <si>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</si>
  <si>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</si>
  <si>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</si>
  <si>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</si>
  <si>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</si>
  <si>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</si>
  <si>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</si>
  <si>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</si>
  <si>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</si>
  <si>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</si>
  <si>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</si>
  <si>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</si>
  <si>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</si>
  <si>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</si>
  <si>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</si>
  <si>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</si>
  <si>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</si>
  <si>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</si>
  <si>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</si>
  <si>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</si>
  <si>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</si>
  <si>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</si>
  <si>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</si>
  <si>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</si>
  <si>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</si>
  <si>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</si>
  <si>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</si>
  <si>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</si>
  <si>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</si>
  <si>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</si>
  <si>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</si>
  <si>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</si>
  <si>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</si>
  <si>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</si>
  <si>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</si>
  <si>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</si>
  <si>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</si>
  <si>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</si>
  <si>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</si>
  <si>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</si>
  <si>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</si>
  <si>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</si>
  <si>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</si>
  <si>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</si>
  <si>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</si>
  <si>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</si>
  <si>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</si>
  <si>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</si>
  <si>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</si>
  <si>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</si>
  <si>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</si>
  <si>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</si>
  <si>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</si>
  <si>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</si>
  <si>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</si>
  <si>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</si>
  <si>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</si>
  <si>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</si>
  <si>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</si>
  <si>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</si>
  <si>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</si>
  <si>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</si>
  <si>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</si>
  <si>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</si>
  <si>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</si>
  <si>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</si>
  <si>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</si>
  <si>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</si>
  <si>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</si>
  <si>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</si>
  <si>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</si>
  <si>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</si>
  <si>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</si>
  <si>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</si>
  <si>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</si>
  <si>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</si>
  <si>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</si>
  <si>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</si>
  <si>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</si>
  <si>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</si>
  <si>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</si>
  <si>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</si>
  <si>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</si>
  <si>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</si>
  <si>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</si>
  <si>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</si>
  <si>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</si>
  <si>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</si>
  <si>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</si>
  <si>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</si>
  <si>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</si>
  <si>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</si>
  <si>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</si>
  <si>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</si>
  <si>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</si>
  <si>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</si>
  <si>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</si>
  <si>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</si>
  <si>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</si>
  <si>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</si>
  <si>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</si>
  <si>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</si>
  <si>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</si>
  <si>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</si>
  <si>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</si>
  <si>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</si>
  <si>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</si>
  <si>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</si>
  <si>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</si>
  <si>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</si>
  <si>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</si>
  <si>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</si>
  <si>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</si>
  <si>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</si>
  <si>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</si>
  <si>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</si>
  <si>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</si>
  <si>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</si>
  <si>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</si>
  <si>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</si>
  <si>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</si>
  <si>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</si>
  <si>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</si>
  <si>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</si>
  <si>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</si>
  <si>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</si>
  <si>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</si>
  <si>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</si>
  <si>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</si>
  <si>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</si>
  <si>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</si>
  <si>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</si>
  <si>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</si>
  <si>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</si>
  <si>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</si>
  <si>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</si>
  <si>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</si>
  <si>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</si>
  <si>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</si>
  <si>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</si>
  <si>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</si>
  <si>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</si>
  <si>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</si>
  <si>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</si>
  <si>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</si>
  <si>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</si>
  <si>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</si>
  <si>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</si>
  <si>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</si>
  <si>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</si>
  <si>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</si>
  <si>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</si>
  <si>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</si>
  <si>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</si>
  <si>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</si>
  <si>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</si>
  <si>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</si>
  <si>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</si>
  <si>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</si>
  <si>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</si>
  <si>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</si>
  <si>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</si>
  <si>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</si>
  <si>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</si>
  <si>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</si>
  <si>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</si>
  <si>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</si>
  <si>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</si>
  <si>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</si>
  <si>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</si>
  <si>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</si>
  <si>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</si>
  <si>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</si>
  <si>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</si>
  <si>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</si>
  <si>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</si>
  <si>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</si>
  <si>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</si>
  <si>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</si>
  <si>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</si>
  <si>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</si>
  <si>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</si>
  <si>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</si>
  <si>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</si>
  <si>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</si>
  <si>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</si>
  <si>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</si>
  <si>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</si>
  <si>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</si>
  <si>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</si>
  <si>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</si>
  <si>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</si>
  <si>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</si>
  <si>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</si>
  <si>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</si>
  <si>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</si>
  <si>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</si>
  <si>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</si>
  <si>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</si>
  <si>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</si>
  <si>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</si>
  <si>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</si>
  <si>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</si>
  <si>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</si>
  <si>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</si>
  <si>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</si>
  <si>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</si>
  <si>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</si>
  <si>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</si>
  <si>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</si>
  <si>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</si>
  <si>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</si>
  <si>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</si>
  <si>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</si>
  <si>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</si>
  <si>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</si>
  <si>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</si>
  <si>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</si>
  <si>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</si>
  <si>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</si>
  <si>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</si>
  <si>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</si>
  <si>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</si>
  <si>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</si>
  <si>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</si>
  <si>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</si>
  <si>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</si>
  <si>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</si>
  <si>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</si>
  <si>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</si>
  <si>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</si>
  <si>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</si>
  <si>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</si>
  <si>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</si>
  <si>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</si>
  <si>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</si>
  <si>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</si>
  <si>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</si>
  <si>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</si>
  <si>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</si>
  <si>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</si>
  <si>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</si>
  <si>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</si>
  <si>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</si>
  <si>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</si>
  <si>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</si>
  <si>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</si>
  <si>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</si>
  <si>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</si>
  <si>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</si>
  <si>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</si>
  <si>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</si>
  <si>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</si>
  <si>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</si>
  <si>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</si>
  <si>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</si>
  <si>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</si>
  <si>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</si>
  <si>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</si>
  <si>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</si>
  <si>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</si>
  <si>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</si>
  <si>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</si>
  <si>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</si>
  <si>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</si>
  <si>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</si>
  <si>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</si>
  <si>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</si>
  <si>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</si>
  <si>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</si>
  <si>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</si>
  <si>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</si>
  <si>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</si>
  <si>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</si>
  <si>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</si>
  <si>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</si>
  <si>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</si>
  <si>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</si>
  <si>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</si>
  <si>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</si>
  <si>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</si>
  <si>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</si>
  <si>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</si>
  <si>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</si>
  <si>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</si>
  <si>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</si>
  <si>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</si>
  <si>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</si>
  <si>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</si>
  <si>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</si>
  <si>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</si>
  <si>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</si>
  <si>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</si>
  <si>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</si>
  <si>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</si>
  <si>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</si>
  <si>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</si>
  <si>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</si>
  <si>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</si>
  <si>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</si>
  <si>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</si>
  <si>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</si>
  <si>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</si>
  <si>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</si>
  <si>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</si>
  <si>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</si>
  <si>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</si>
  <si>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</si>
  <si>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</si>
  <si>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</si>
  <si>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</si>
  <si>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</si>
  <si>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</si>
  <si>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</si>
  <si>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</si>
  <si>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</si>
  <si>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</si>
  <si>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</si>
  <si>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</si>
  <si>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</si>
  <si>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</si>
  <si>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</si>
  <si>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</si>
  <si>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</si>
  <si>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</si>
  <si>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</si>
  <si>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</si>
  <si>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</si>
  <si>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</si>
  <si>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</si>
  <si>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</si>
  <si>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</si>
  <si>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</si>
  <si>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</si>
  <si>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</si>
  <si>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</si>
  <si>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</si>
  <si>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</si>
  <si>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</si>
  <si>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</si>
  <si>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</si>
  <si>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</si>
  <si>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</si>
  <si>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</si>
  <si>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</si>
  <si>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</si>
  <si>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</si>
  <si>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</si>
  <si>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</si>
  <si>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</si>
  <si>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</si>
  <si>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</si>
  <si>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</si>
  <si>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</si>
  <si>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</si>
  <si>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</si>
  <si>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</si>
  <si>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</si>
  <si>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</si>
  <si>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</si>
  <si>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</si>
  <si>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</si>
  <si>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</si>
  <si>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</si>
  <si>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</si>
  <si>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</si>
  <si>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</si>
  <si>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</si>
  <si>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</si>
  <si>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</si>
  <si>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</si>
  <si>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</si>
  <si>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</si>
  <si>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</si>
  <si>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</si>
  <si>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</si>
  <si>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</si>
  <si>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</si>
  <si>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</si>
  <si>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</si>
  <si>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</si>
  <si>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</si>
  <si>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</si>
  <si>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</si>
  <si>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</si>
  <si>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</si>
  <si>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</si>
  <si>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</si>
  <si>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</si>
  <si>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</si>
  <si>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</si>
  <si>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</si>
  <si>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</si>
  <si>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</si>
  <si>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</si>
  <si>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</si>
  <si>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</si>
  <si>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</si>
  <si>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</si>
  <si>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</si>
  <si>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</si>
  <si>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</si>
  <si>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</si>
  <si>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</si>
  <si>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</si>
  <si>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</si>
  <si>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</si>
  <si>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</si>
  <si>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</si>
  <si>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</si>
  <si>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</si>
  <si>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</si>
  <si>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</si>
  <si>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</si>
  <si>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</si>
  <si>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</si>
  <si>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</si>
  <si>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</si>
  <si>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</si>
  <si>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</si>
  <si>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</si>
  <si>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</si>
  <si>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</si>
  <si>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</si>
  <si>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</si>
  <si>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</si>
  <si>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</si>
  <si>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</si>
  <si>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</si>
  <si>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</si>
  <si>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</si>
  <si>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</si>
  <si>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</si>
  <si>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</si>
  <si>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</si>
  <si>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</si>
  <si>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</si>
  <si>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</si>
  <si>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</si>
  <si>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</si>
  <si>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</si>
  <si>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</si>
  <si>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</si>
  <si>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</si>
  <si>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</si>
  <si>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</si>
  <si>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</si>
  <si>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</si>
  <si>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</si>
  <si>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</si>
  <si>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</si>
  <si>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</si>
  <si>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</si>
  <si>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</si>
  <si>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</si>
  <si>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</si>
  <si>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</si>
  <si>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</si>
  <si>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</si>
  <si>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</si>
  <si>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</si>
  <si>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</si>
  <si>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</si>
  <si>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</si>
  <si>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</si>
  <si>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</si>
  <si>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</si>
  <si>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</si>
  <si>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</si>
  <si>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</si>
  <si>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</si>
  <si>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</si>
  <si>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</si>
  <si>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</si>
  <si>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</si>
  <si>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</si>
  <si>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</si>
  <si>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</si>
  <si>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</si>
  <si>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</si>
  <si>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</si>
  <si>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</si>
  <si>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</si>
  <si>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</si>
  <si>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</si>
  <si>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</si>
  <si>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</si>
  <si>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</si>
  <si>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</si>
  <si>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</si>
  <si>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</si>
  <si>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</si>
  <si>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</si>
  <si>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</si>
  <si>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</si>
  <si>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</si>
  <si>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</si>
  <si>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</si>
  <si>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</si>
  <si>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</si>
  <si>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</si>
  <si>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</si>
  <si>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</si>
  <si>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</si>
  <si>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</si>
  <si>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</si>
  <si>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</si>
  <si>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</si>
  <si>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</si>
  <si>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</si>
  <si>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</si>
  <si>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</si>
  <si>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</si>
  <si>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</si>
  <si>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</si>
  <si>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</si>
  <si>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</si>
  <si>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</si>
  <si>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</si>
  <si>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</si>
  <si>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</si>
  <si>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</si>
  <si>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</si>
  <si>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</si>
  <si>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</si>
  <si>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</si>
  <si>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</si>
  <si>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</si>
  <si>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</si>
  <si>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</si>
  <si>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</si>
  <si>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</si>
  <si>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</si>
  <si>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</si>
  <si>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</si>
  <si>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</si>
  <si>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</si>
  <si>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</si>
  <si>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</si>
  <si>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</si>
  <si>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</si>
  <si>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</si>
  <si>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</si>
  <si>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</si>
  <si>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</si>
  <si>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</si>
  <si>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</si>
  <si>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</si>
  <si>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</si>
  <si>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</si>
  <si>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</si>
  <si>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</si>
  <si>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</si>
  <si>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</si>
  <si>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</si>
  <si>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</si>
  <si>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</si>
  <si>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</si>
  <si>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</si>
  <si>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</si>
  <si>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</si>
  <si>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</si>
  <si>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</si>
  <si>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</si>
  <si>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</si>
  <si>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</si>
  <si>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</si>
  <si>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</si>
  <si>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</si>
  <si>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</si>
  <si>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</si>
  <si>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</si>
  <si>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</si>
  <si>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</si>
  <si>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</si>
  <si>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</si>
  <si>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</si>
  <si>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</si>
  <si>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</si>
  <si>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</si>
  <si>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</si>
  <si>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</si>
  <si>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</si>
  <si>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</si>
  <si>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</si>
  <si>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</si>
  <si>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</si>
  <si>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</si>
  <si>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</si>
  <si>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</si>
  <si>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</si>
  <si>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</si>
  <si>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</si>
  <si>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</si>
  <si>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</si>
  <si>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</si>
  <si>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</si>
  <si>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</si>
  <si>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</si>
  <si>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</si>
  <si>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</si>
  <si>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</si>
  <si>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</si>
  <si>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</si>
  <si>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</si>
  <si>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</si>
  <si>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</si>
  <si>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</si>
  <si>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</si>
  <si>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</si>
  <si>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</si>
  <si>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</si>
  <si>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</si>
  <si>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</si>
  <si>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</si>
  <si>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</si>
  <si>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</si>
  <si>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</si>
  <si>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</si>
  <si>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</si>
  <si>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</si>
  <si>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</si>
  <si>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</si>
  <si>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</si>
  <si>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</si>
  <si>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</si>
  <si>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</si>
  <si>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</si>
  <si>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</si>
  <si>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</si>
  <si>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</si>
  <si>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</si>
  <si>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</si>
  <si>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</si>
  <si>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</si>
  <si>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</si>
  <si>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</si>
  <si>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</si>
  <si>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</si>
  <si>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</si>
  <si>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</si>
  <si>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</si>
  <si>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</si>
  <si>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</si>
  <si>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</si>
  <si>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</si>
  <si>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</si>
  <si>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</si>
  <si>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</si>
  <si>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</si>
  <si>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</si>
  <si>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</si>
  <si>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</si>
  <si>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</si>
  <si>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</si>
  <si>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</si>
  <si>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</si>
  <si>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</si>
  <si>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</si>
  <si>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</si>
  <si>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</si>
  <si>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</si>
  <si>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</si>
  <si>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</si>
  <si>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</si>
  <si>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</si>
  <si>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</si>
  <si>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</si>
  <si>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</si>
  <si>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</si>
  <si>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</si>
  <si>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</si>
  <si>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</si>
  <si>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</si>
  <si>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</si>
  <si>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</si>
  <si>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</si>
  <si>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</si>
  <si>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</si>
  <si>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</si>
  <si>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</si>
  <si>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</si>
  <si>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</si>
  <si>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</si>
  <si>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</si>
  <si>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</si>
  <si>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</si>
  <si>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</si>
  <si>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</si>
  <si>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</si>
  <si>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</si>
  <si>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</si>
  <si>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</si>
  <si>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</si>
  <si>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</si>
  <si>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</si>
  <si>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</si>
  <si>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</si>
  <si>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</si>
  <si>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</si>
  <si>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</si>
  <si>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</si>
  <si>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</si>
  <si>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</si>
  <si>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</si>
  <si>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</si>
  <si>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</si>
  <si>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</si>
  <si>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</si>
  <si>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</si>
  <si>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</si>
  <si>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</si>
  <si>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</si>
  <si>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</si>
  <si>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</si>
  <si>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</si>
  <si>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</si>
  <si>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</si>
  <si>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</si>
  <si>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</si>
  <si>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</si>
  <si>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</si>
  <si>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</si>
  <si>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</si>
  <si>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</si>
  <si>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</si>
  <si>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</si>
  <si>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</si>
  <si>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</si>
  <si>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</si>
  <si>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</si>
  <si>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</si>
  <si>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</si>
  <si>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</si>
  <si>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</si>
  <si>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</si>
  <si>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</si>
  <si>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</si>
  <si>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</si>
  <si>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</si>
  <si>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</si>
  <si>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</si>
  <si>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</si>
  <si>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</si>
  <si>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</si>
  <si>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</si>
  <si>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</si>
  <si>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</si>
  <si>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</si>
  <si>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</si>
  <si>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</si>
  <si>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</si>
  <si>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</si>
  <si>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</si>
  <si>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</si>
  <si>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</si>
  <si>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</si>
  <si>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</si>
  <si>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</si>
  <si>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</si>
  <si>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</si>
  <si>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</si>
  <si>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</si>
  <si>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</si>
  <si>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</si>
  <si>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</si>
  <si>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</si>
  <si>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</si>
  <si>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</si>
  <si>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</si>
  <si>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</si>
  <si>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</si>
  <si>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</si>
  <si>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</si>
  <si>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</si>
  <si>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</si>
  <si>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</si>
  <si>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</si>
  <si>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</si>
  <si>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</si>
  <si>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</si>
  <si>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</si>
  <si>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</si>
  <si>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</si>
  <si>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</si>
  <si>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</si>
  <si>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</si>
  <si>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</si>
  <si>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</si>
  <si>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</si>
  <si>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</si>
  <si>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</si>
  <si>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</si>
  <si>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</si>
  <si>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</si>
  <si>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</si>
  <si>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</si>
  <si>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</si>
  <si>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</si>
  <si>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</si>
  <si>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</si>
  <si>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</si>
  <si>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</si>
  <si>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</si>
  <si>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</si>
  <si>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</si>
  <si>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</si>
  <si>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</si>
  <si>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</si>
  <si>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</si>
  <si>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</si>
  <si>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</si>
  <si>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</si>
  <si>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</si>
  <si>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</si>
  <si>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</si>
  <si>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</si>
  <si>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</si>
  <si>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</si>
  <si>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</si>
  <si>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</si>
  <si>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</si>
  <si>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</si>
  <si>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</si>
  <si>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</si>
  <si>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</si>
  <si>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</si>
  <si>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</si>
  <si>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</si>
  <si>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</si>
  <si>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</si>
  <si>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</si>
  <si>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</si>
  <si>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</si>
  <si>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</si>
  <si>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</si>
  <si>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</si>
  <si>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</si>
  <si>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</si>
  <si>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</si>
  <si>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</si>
  <si>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</si>
  <si>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</si>
  <si>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</si>
  <si>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</si>
  <si>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</si>
  <si>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</si>
  <si>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</si>
  <si>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</si>
  <si>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</si>
  <si>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</si>
  <si>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</si>
  <si>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</si>
  <si>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</si>
  <si>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</si>
  <si>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</si>
  <si>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</si>
  <si>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</si>
  <si>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</si>
  <si>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</si>
  <si>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</si>
  <si>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</si>
  <si>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</si>
  <si>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</si>
  <si>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</si>
  <si>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</si>
  <si>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</si>
  <si>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</si>
  <si>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</si>
  <si>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</si>
  <si>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</si>
  <si>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</si>
  <si>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</si>
  <si>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</si>
  <si>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</si>
  <si>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</si>
  <si>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</si>
  <si>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</si>
  <si>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</si>
  <si>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</si>
  <si>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</si>
  <si>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</si>
  <si>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</si>
  <si>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</si>
  <si>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</si>
  <si>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</si>
  <si>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</si>
  <si>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</si>
  <si>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</si>
  <si>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</si>
  <si>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</si>
  <si>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</si>
  <si>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</si>
  <si>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</si>
  <si>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</si>
  <si>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</si>
  <si>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</si>
  <si>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</si>
  <si>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</si>
  <si>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</si>
  <si>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</si>
  <si>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</si>
  <si>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</si>
  <si>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</si>
  <si>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</si>
  <si>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</si>
  <si>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</si>
  <si>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</si>
  <si>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</si>
  <si>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</si>
  <si>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</si>
  <si>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</si>
  <si>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</si>
  <si>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</si>
  <si>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</si>
  <si>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</si>
  <si>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</si>
  <si>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</si>
  <si>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</si>
  <si>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</si>
  <si>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</si>
  <si>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</si>
  <si>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</si>
  <si>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</si>
  <si>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</si>
  <si>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</si>
  <si>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</si>
  <si>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</si>
  <si>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</si>
  <si>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</si>
  <si>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</si>
  <si>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</si>
  <si>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</si>
  <si>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</si>
  <si>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</si>
  <si>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</si>
  <si>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</si>
  <si>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</si>
  <si>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</si>
  <si>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</si>
  <si>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</si>
  <si>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</si>
  <si>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</si>
  <si>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</si>
  <si>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</si>
  <si>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</si>
  <si>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</si>
  <si>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</si>
  <si>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</si>
  <si>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</si>
  <si>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</si>
  <si>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</si>
  <si>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</si>
  <si>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</si>
  <si>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</si>
  <si>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</si>
  <si>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</si>
  <si>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</si>
  <si>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</si>
  <si>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</si>
  <si>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</si>
  <si>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</si>
  <si>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</si>
  <si>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</si>
  <si>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</si>
  <si>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</si>
  <si>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</si>
  <si>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</si>
  <si>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</si>
  <si>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</si>
  <si>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</si>
  <si>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</si>
  <si>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</si>
  <si>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</si>
  <si>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</si>
  <si>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</si>
  <si>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</si>
  <si>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</si>
  <si>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</si>
  <si>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</si>
  <si>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</si>
  <si>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</si>
  <si>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</si>
  <si>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</si>
  <si>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</si>
  <si>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</si>
  <si>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</si>
  <si>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</si>
  <si>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</si>
  <si>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</si>
  <si>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</si>
  <si>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</si>
  <si>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</si>
  <si>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</si>
  <si>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</si>
  <si>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</si>
  <si>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</si>
  <si>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</si>
  <si>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</si>
  <si>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</si>
  <si>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</si>
  <si>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</si>
  <si>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</si>
  <si>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</si>
  <si>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</si>
  <si>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</si>
  <si>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</si>
  <si>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</si>
  <si>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</si>
  <si>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</si>
  <si>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</si>
  <si>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</si>
  <si>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</si>
  <si>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</si>
  <si>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</si>
  <si>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</si>
  <si>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</si>
  <si>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</si>
  <si>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</si>
  <si>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</si>
  <si>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</si>
  <si>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</si>
  <si>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</si>
  <si>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</si>
  <si>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</si>
  <si>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</si>
  <si>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</si>
  <si>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</si>
  <si>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</si>
  <si>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</si>
  <si>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</si>
  <si>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</si>
  <si>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</si>
  <si>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</si>
  <si>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</si>
  <si>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</si>
  <si>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</si>
  <si>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</si>
  <si>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</si>
  <si>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</si>
  <si>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</si>
  <si>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</si>
  <si>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</si>
  <si>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</si>
  <si>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</si>
  <si>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</si>
  <si>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</si>
  <si>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</si>
  <si>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</si>
  <si>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</si>
  <si>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</si>
  <si>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</si>
  <si>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</si>
  <si>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</si>
  <si>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</si>
  <si>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</si>
  <si>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</si>
  <si>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</si>
  <si>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</si>
  <si>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</si>
  <si>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</si>
  <si>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</si>
  <si>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</si>
  <si>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</si>
  <si>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</si>
  <si>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</si>
  <si>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</si>
  <si>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</si>
  <si>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</si>
  <si>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</si>
  <si>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</si>
  <si>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</si>
  <si>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</si>
  <si>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</si>
  <si>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</si>
  <si>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</si>
  <si>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</si>
  <si>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</si>
  <si>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</si>
  <si>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</si>
  <si>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</si>
  <si>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</si>
  <si>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</si>
  <si>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</si>
  <si>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</si>
  <si>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</si>
  <si>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</si>
  <si>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</si>
  <si>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</si>
  <si>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</si>
  <si>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</si>
  <si>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</si>
  <si>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</si>
  <si>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</si>
  <si>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</si>
  <si>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</si>
  <si>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</si>
  <si>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</si>
  <si>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</si>
  <si>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</si>
  <si>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</si>
  <si>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</si>
  <si>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</si>
  <si>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</si>
  <si>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</si>
  <si>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</si>
  <si>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</si>
  <si>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</si>
  <si>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</si>
  <si>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</si>
  <si>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</si>
  <si>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</si>
  <si>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</si>
  <si>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</si>
  <si>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</si>
  <si>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</si>
  <si>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</si>
  <si>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</si>
  <si>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</si>
  <si>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</si>
  <si>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</si>
  <si>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</si>
  <si>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</si>
  <si>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</si>
  <si>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</si>
  <si>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</si>
  <si>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</si>
  <si>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</si>
  <si>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</si>
  <si>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</si>
  <si>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</si>
  <si>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</si>
  <si>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</si>
  <si>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</si>
  <si>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</si>
  <si>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</si>
  <si>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</si>
  <si>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</si>
  <si>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</si>
  <si>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</si>
  <si>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</si>
  <si>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</si>
  <si>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</si>
  <si>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</si>
  <si>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</si>
  <si>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</si>
  <si>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</si>
  <si>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</si>
  <si>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</si>
  <si>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</si>
  <si>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</si>
  <si>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</si>
  <si>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</si>
  <si>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</si>
  <si>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</si>
  <si>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</si>
  <si>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</si>
  <si>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</si>
  <si>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</si>
  <si>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</si>
  <si>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</si>
  <si>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</si>
  <si>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</si>
  <si>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</si>
  <si>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</si>
  <si>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</si>
  <si>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</si>
  <si>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</si>
  <si>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</si>
  <si>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</si>
  <si>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</si>
  <si>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</si>
  <si>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</si>
  <si>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</si>
  <si>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</si>
  <si>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</si>
  <si>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</si>
  <si>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</si>
  <si>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</si>
  <si>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</si>
  <si>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</si>
  <si>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</si>
  <si>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</si>
  <si>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</si>
  <si>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</si>
  <si>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</si>
  <si>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</si>
  <si>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</si>
  <si>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</si>
  <si>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</si>
  <si>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</si>
  <si>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</si>
  <si>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</si>
  <si>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</si>
  <si>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</si>
  <si>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</si>
  <si>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</si>
  <si>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</si>
  <si>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</si>
  <si>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</si>
  <si>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</si>
  <si>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</si>
  <si>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</si>
  <si>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</si>
  <si>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</si>
  <si>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</si>
  <si>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</si>
  <si>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</si>
  <si>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</si>
  <si>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</si>
  <si>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</si>
  <si>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</si>
  <si>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</si>
  <si>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</si>
  <si>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</si>
  <si>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</si>
  <si>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</si>
  <si>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</si>
  <si>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</si>
  <si>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</si>
  <si>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</si>
  <si>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</si>
  <si>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</si>
  <si>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</si>
  <si>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</si>
  <si>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</si>
  <si>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</si>
  <si>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</si>
  <si>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</si>
  <si>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</si>
  <si>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</si>
  <si>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</si>
  <si>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</si>
  <si>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</si>
  <si>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</si>
  <si>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</si>
  <si>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</si>
  <si>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</si>
  <si>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</si>
  <si>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</si>
  <si>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</si>
  <si>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</si>
  <si>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</si>
  <si>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</si>
  <si>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</si>
  <si>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</si>
  <si>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</si>
  <si>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</si>
  <si>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</si>
  <si>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</si>
  <si>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</si>
  <si>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</si>
  <si>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</si>
  <si>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</si>
  <si>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</si>
  <si>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</si>
  <si>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</si>
  <si>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</si>
  <si>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</si>
  <si>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</si>
  <si>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</si>
  <si>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</si>
  <si>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</si>
  <si>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</si>
  <si>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</si>
  <si>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</si>
  <si>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</si>
  <si>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</si>
  <si>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</si>
  <si>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</si>
  <si>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</si>
  <si>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</si>
  <si>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</si>
  <si>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</si>
  <si>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</si>
  <si>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</si>
  <si>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</si>
  <si>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</si>
  <si>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</si>
  <si>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</si>
  <si>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</si>
  <si>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</si>
  <si>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</si>
  <si>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</si>
  <si>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</si>
  <si>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</si>
  <si>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</si>
  <si>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</si>
  <si>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</si>
  <si>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</si>
  <si>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</si>
  <si>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</si>
  <si>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</si>
  <si>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</si>
  <si>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</si>
  <si>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</si>
  <si>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</si>
  <si>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</si>
  <si>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</si>
  <si>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</si>
  <si>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</si>
  <si>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</si>
  <si>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</si>
  <si>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</si>
  <si>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</si>
  <si>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</si>
  <si>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</si>
  <si>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</si>
  <si>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</si>
  <si>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</si>
  <si>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</si>
  <si>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</si>
  <si>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</si>
  <si>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</si>
  <si>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</si>
  <si>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</si>
  <si>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</si>
  <si>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</si>
  <si>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</si>
  <si>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</si>
  <si>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</si>
  <si>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</si>
  <si>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</si>
  <si>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</si>
  <si>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</si>
  <si>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</si>
  <si>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</si>
  <si>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</si>
  <si>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</si>
  <si>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</si>
  <si>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</si>
  <si>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</si>
  <si>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</si>
  <si>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</si>
  <si>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</si>
  <si>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</si>
  <si>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</si>
  <si>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</si>
  <si>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</si>
  <si>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</si>
  <si>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</si>
  <si>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</si>
  <si>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</si>
  <si>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</si>
  <si>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</si>
  <si>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</si>
  <si>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</si>
  <si>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</si>
  <si>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</si>
  <si>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</si>
  <si>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</si>
  <si>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</si>
  <si>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</si>
  <si>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</si>
  <si>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</si>
  <si>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</si>
  <si>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</si>
  <si>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</si>
  <si>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</si>
  <si>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</si>
  <si>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</si>
  <si>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</si>
  <si>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</si>
  <si>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</si>
  <si>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</si>
  <si>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</si>
  <si>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</si>
  <si>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</si>
  <si>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</si>
  <si>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</si>
  <si>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</si>
  <si>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</si>
  <si>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</si>
  <si>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</si>
  <si>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</si>
  <si>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</si>
  <si>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</si>
  <si>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</si>
  <si>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</si>
  <si>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</si>
  <si>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</si>
  <si>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</si>
  <si>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</si>
  <si>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</si>
  <si>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</si>
  <si>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</si>
  <si>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</si>
  <si>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</si>
  <si>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</si>
  <si>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</si>
  <si>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</si>
  <si>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</si>
  <si>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</si>
  <si>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</si>
  <si>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</si>
  <si>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</si>
  <si>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</si>
  <si>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</si>
  <si>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</si>
  <si>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</si>
  <si>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</si>
  <si>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</si>
  <si>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</si>
  <si>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</si>
  <si>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</si>
  <si>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</si>
  <si>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</si>
  <si>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</si>
  <si>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</si>
  <si>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</si>
  <si>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</si>
  <si>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</si>
  <si>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</si>
  <si>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</si>
  <si>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</si>
  <si>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</si>
  <si>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</si>
  <si>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</si>
  <si>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</si>
  <si>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</si>
  <si>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</si>
  <si>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</si>
  <si>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</si>
  <si>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</si>
  <si>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</si>
  <si>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</si>
  <si>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</si>
  <si>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</si>
  <si>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</si>
  <si>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</si>
  <si>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</si>
  <si>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</si>
  <si>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</si>
  <si>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</si>
  <si>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</si>
  <si>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</si>
  <si>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</si>
  <si>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</si>
  <si>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</si>
  <si>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</si>
  <si>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</si>
  <si>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</si>
  <si>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</si>
  <si>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</si>
  <si>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</si>
  <si>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</si>
  <si>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</si>
  <si>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</si>
  <si>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</si>
  <si>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</si>
  <si>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</si>
  <si>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</si>
  <si>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</si>
  <si>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</si>
  <si>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</si>
  <si>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</si>
  <si>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</si>
  <si>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</si>
  <si>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</si>
  <si>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</si>
  <si>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</si>
  <si>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</si>
  <si>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</si>
  <si>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</si>
  <si>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</si>
  <si>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</si>
  <si>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</si>
  <si>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</si>
  <si>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</si>
  <si>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</si>
  <si>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</si>
  <si>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</si>
  <si>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</si>
  <si>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</si>
  <si>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</si>
  <si>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</si>
  <si>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</si>
  <si>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</si>
  <si>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</si>
  <si>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</si>
  <si>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</si>
  <si>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</si>
  <si>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</si>
  <si>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</si>
  <si>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</si>
  <si>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</si>
  <si>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</si>
  <si>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</si>
  <si>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</si>
  <si>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</si>
  <si>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</si>
  <si>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</si>
  <si>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</si>
  <si>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</si>
  <si>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</si>
  <si>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</si>
  <si>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</si>
  <si>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</si>
  <si>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</si>
  <si>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</si>
  <si>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</si>
  <si>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</si>
  <si>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</si>
  <si>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</si>
  <si>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</si>
  <si>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</si>
  <si>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</si>
  <si>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</si>
  <si>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</si>
  <si>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</si>
  <si>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</si>
  <si>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</si>
  <si>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</si>
  <si>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</si>
  <si>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</si>
  <si>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</si>
  <si>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</si>
  <si>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</si>
  <si>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</si>
  <si>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</si>
  <si>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</si>
  <si>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</si>
  <si>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</si>
  <si>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</si>
  <si>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</si>
  <si>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</si>
  <si>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</si>
  <si>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</si>
  <si>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</si>
  <si>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</si>
  <si>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</si>
  <si>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</si>
  <si>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</si>
  <si>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</si>
  <si>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</si>
  <si>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</si>
  <si>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</si>
  <si>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</si>
  <si>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</si>
  <si>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</si>
  <si>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</si>
  <si>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</si>
  <si>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</si>
  <si>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</si>
  <si>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</si>
  <si>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</si>
  <si>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</si>
  <si>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</si>
  <si>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</si>
  <si>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</si>
  <si>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</si>
  <si>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</si>
  <si>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</si>
  <si>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</si>
  <si>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</si>
  <si>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</si>
  <si>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</si>
  <si>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</si>
  <si>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</si>
  <si>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</si>
  <si>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</si>
  <si>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</si>
  <si>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</si>
  <si>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</si>
  <si>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</si>
  <si>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</si>
  <si>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</si>
  <si>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</si>
  <si>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</si>
  <si>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</si>
  <si>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</si>
  <si>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</si>
  <si>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</si>
  <si>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</si>
  <si>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</si>
  <si>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</si>
  <si>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</si>
  <si>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</si>
  <si>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</si>
  <si>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</si>
  <si>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</si>
  <si>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</si>
  <si>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</si>
  <si>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</si>
  <si>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</si>
  <si>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</si>
  <si>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</si>
  <si>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</si>
  <si>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</si>
  <si>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</si>
  <si>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</si>
  <si>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</si>
  <si>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</si>
  <si>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</si>
  <si>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</si>
  <si>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</si>
  <si>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</si>
  <si>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</si>
  <si>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</si>
  <si>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</si>
  <si>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</si>
  <si>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</si>
  <si>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</si>
  <si>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</si>
  <si>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</si>
  <si>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</si>
  <si>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</si>
  <si>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</si>
  <si>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</si>
  <si>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</si>
  <si>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</si>
  <si>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</si>
  <si>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</si>
  <si>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</si>
  <si>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</si>
  <si>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</si>
  <si>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</si>
  <si>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</si>
  <si>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</si>
  <si>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</si>
  <si>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</si>
  <si>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</si>
  <si>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</si>
  <si>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</si>
  <si>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</si>
  <si>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</si>
  <si>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</si>
  <si>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</si>
  <si>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</si>
  <si>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</si>
  <si>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</si>
  <si>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</si>
  <si>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</si>
  <si>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</si>
  <si>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</si>
  <si>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</si>
  <si>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</si>
  <si>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</si>
  <si>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</si>
  <si>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</si>
  <si>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</si>
  <si>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</si>
  <si>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</si>
  <si>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</si>
  <si>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</si>
  <si>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</si>
  <si>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</si>
  <si>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</si>
  <si>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</si>
  <si>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</si>
  <si>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</si>
  <si>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</si>
  <si>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</si>
  <si>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</si>
  <si>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</si>
  <si>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</si>
  <si>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</si>
  <si>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</si>
  <si>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</si>
  <si>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</si>
  <si>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</si>
  <si>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</si>
  <si>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</si>
  <si>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</si>
  <si>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</si>
  <si>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</si>
  <si>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</si>
  <si>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</si>
  <si>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</si>
  <si>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</si>
  <si>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</si>
  <si>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</si>
  <si>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</si>
  <si>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</si>
  <si>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</si>
  <si>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</si>
  <si>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</si>
  <si>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</si>
  <si>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</si>
  <si>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</si>
  <si>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</si>
  <si>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</si>
  <si>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</si>
  <si>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</si>
  <si>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</si>
  <si>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</si>
  <si>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</si>
  <si>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</si>
  <si>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</si>
  <si>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</si>
  <si>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</si>
  <si>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</si>
  <si>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</si>
  <si>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</si>
  <si>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</si>
  <si>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</si>
  <si>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</si>
  <si>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</si>
  <si>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</si>
  <si>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</si>
  <si>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</si>
  <si>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</si>
  <si>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</si>
  <si>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</si>
  <si>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</si>
  <si>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</si>
  <si>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</si>
  <si>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</si>
  <si>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</si>
  <si>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</si>
  <si>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</si>
  <si>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</si>
  <si>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</si>
  <si>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</si>
  <si>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</si>
  <si>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</si>
  <si>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</si>
  <si>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</si>
  <si>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</si>
  <si>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</si>
  <si>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</si>
  <si>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</si>
  <si>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</si>
  <si>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</si>
  <si>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</si>
  <si>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</si>
  <si>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</si>
  <si>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</si>
  <si>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</si>
  <si>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</si>
  <si>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</si>
  <si>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</si>
  <si>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</si>
  <si>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</si>
  <si>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</si>
  <si>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</si>
  <si>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</si>
  <si>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</si>
  <si>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</si>
  <si>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</si>
  <si>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</si>
  <si>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</si>
  <si>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</si>
  <si>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</si>
  <si>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</si>
  <si>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</si>
  <si>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</si>
  <si>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</si>
  <si>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</si>
  <si>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</si>
  <si>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</si>
  <si>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</si>
  <si>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</si>
  <si>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</si>
  <si>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</si>
  <si>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</si>
  <si>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</si>
  <si>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</si>
  <si>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</si>
  <si>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</si>
  <si>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</si>
  <si>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</si>
  <si>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</si>
  <si>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</si>
  <si>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</si>
  <si>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</si>
  <si>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</si>
  <si>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</si>
  <si>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</si>
  <si>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</si>
  <si>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</si>
  <si>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</si>
  <si>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</si>
  <si>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</si>
  <si>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</si>
  <si>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</si>
  <si>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</si>
  <si>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</si>
  <si>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</si>
  <si>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</si>
  <si>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</si>
  <si>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</si>
  <si>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</si>
  <si>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</si>
  <si>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</si>
  <si>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</si>
  <si>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</si>
  <si>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</si>
  <si>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</si>
  <si>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</si>
  <si>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</si>
  <si>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</si>
  <si>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</si>
  <si>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</si>
  <si>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</si>
  <si>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</si>
  <si>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</si>
  <si>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</si>
  <si>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</si>
  <si>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</si>
  <si>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</si>
  <si>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</si>
  <si>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</si>
  <si>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</si>
  <si>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</si>
  <si>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</si>
  <si>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</si>
  <si>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</si>
  <si>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</si>
  <si>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</si>
  <si>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</si>
  <si>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</si>
  <si>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</si>
  <si>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</si>
  <si>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</si>
  <si>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</si>
  <si>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</si>
  <si>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</si>
  <si>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</si>
  <si>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</si>
  <si>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</si>
  <si>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</si>
  <si>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</si>
  <si>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</si>
  <si>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</si>
  <si>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</si>
  <si>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</si>
  <si>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</si>
  <si>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</si>
  <si>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</si>
  <si>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</si>
  <si>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</si>
  <si>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</si>
  <si>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</si>
  <si>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</si>
  <si>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</si>
  <si>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</si>
  <si>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</si>
  <si>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</si>
  <si>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</si>
  <si>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</si>
  <si>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</si>
  <si>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</si>
  <si>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</si>
  <si>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</si>
  <si>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</si>
  <si>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</si>
  <si>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</si>
  <si>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</si>
  <si>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</si>
  <si>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</si>
  <si>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</si>
  <si>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</si>
  <si>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</si>
  <si>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</si>
  <si>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</si>
  <si>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</si>
  <si>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</si>
  <si>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</si>
  <si>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</si>
  <si>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</si>
  <si>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</si>
  <si>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</si>
  <si>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</si>
  <si>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</si>
  <si>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</si>
  <si>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</si>
  <si>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</si>
  <si>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</si>
  <si>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</si>
  <si>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</si>
  <si>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</si>
  <si>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</si>
  <si>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</si>
  <si>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</si>
  <si>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</si>
  <si>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</si>
  <si>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</si>
  <si>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</si>
  <si>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</si>
  <si>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</si>
  <si>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</si>
  <si>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</si>
  <si>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</si>
  <si>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</si>
  <si>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</si>
  <si>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</si>
  <si>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</si>
  <si>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</si>
  <si>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</si>
  <si>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</si>
  <si>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</si>
  <si>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</si>
  <si>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</si>
  <si>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</si>
  <si>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</si>
  <si>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</si>
  <si>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</si>
  <si>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</si>
  <si>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</si>
  <si>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</si>
  <si>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</si>
  <si>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</si>
  <si>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</si>
  <si>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</si>
  <si>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</si>
  <si>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</si>
  <si>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</si>
  <si>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</si>
  <si>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</si>
  <si>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</si>
  <si>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</si>
  <si>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</si>
  <si>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</si>
  <si>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</si>
  <si>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</si>
  <si>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</si>
  <si>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</si>
  <si>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</si>
  <si>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</si>
  <si>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</si>
  <si>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</si>
  <si>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</si>
  <si>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</si>
  <si>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</si>
  <si>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</si>
  <si>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</si>
  <si>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</si>
  <si>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</si>
  <si>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</si>
  <si>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</si>
  <si>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</si>
  <si>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</si>
  <si>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</si>
  <si>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</si>
  <si>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</si>
  <si>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</si>
  <si>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</si>
  <si>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</si>
  <si>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</si>
  <si>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</si>
  <si>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</si>
  <si>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</si>
  <si>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</si>
  <si>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</si>
  <si>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</si>
  <si>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</si>
  <si>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</si>
  <si>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</si>
  <si>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</si>
  <si>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</si>
  <si>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</si>
  <si>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</si>
  <si>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</si>
  <si>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</si>
  <si>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</si>
  <si>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</si>
  <si>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</si>
  <si>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</si>
  <si>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</si>
  <si>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</si>
  <si>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</si>
  <si>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</si>
  <si>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</si>
  <si>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</si>
  <si>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</si>
  <si>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</si>
  <si>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</si>
  <si>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</si>
  <si>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</si>
  <si>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</si>
  <si>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</si>
  <si>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</si>
  <si>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</si>
  <si>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</si>
  <si>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</si>
  <si>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</si>
  <si>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</si>
  <si>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</si>
  <si>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</si>
  <si>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</si>
  <si>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</si>
  <si>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</si>
  <si>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</si>
  <si>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</si>
  <si>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</si>
  <si>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</si>
  <si>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</si>
  <si>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</si>
  <si>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</si>
  <si>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</si>
  <si>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</si>
  <si>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</si>
  <si>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</si>
  <si>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</si>
  <si>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</si>
  <si>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</si>
  <si>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</si>
  <si>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</si>
  <si>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</si>
  <si>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</si>
  <si>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</si>
  <si>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</si>
  <si>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</si>
  <si>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</si>
  <si>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</si>
  <si>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</si>
  <si>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</si>
  <si>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</si>
  <si>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</si>
  <si>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</si>
  <si>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</si>
  <si>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</si>
  <si>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</si>
  <si>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</si>
  <si>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</si>
  <si>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</si>
  <si>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</si>
  <si>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</si>
  <si>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</si>
  <si>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</si>
  <si>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</si>
  <si>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</si>
  <si>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</si>
  <si>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</si>
  <si>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</si>
  <si>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</si>
  <si>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</si>
  <si>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</si>
  <si>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</si>
  <si>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</si>
  <si>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</si>
  <si>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</si>
  <si>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</si>
  <si>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</si>
  <si>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</si>
  <si>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</si>
  <si>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</si>
  <si>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</si>
  <si>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</si>
  <si>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</si>
  <si>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</si>
  <si>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</si>
  <si>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</si>
  <si>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</si>
  <si>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</si>
  <si>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</si>
  <si>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</si>
  <si>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</si>
  <si>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</si>
  <si>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</si>
  <si>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</si>
  <si>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</si>
  <si>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</si>
  <si>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</si>
  <si>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</si>
  <si>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</si>
  <si>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</si>
  <si>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</si>
  <si>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</si>
  <si>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</si>
  <si>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</si>
  <si>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</si>
  <si>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</si>
  <si>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</si>
  <si>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</si>
  <si>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</si>
  <si>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</si>
  <si>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</si>
  <si>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</si>
  <si>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</si>
  <si>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</si>
  <si>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</si>
  <si>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</si>
  <si>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</si>
  <si>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</si>
  <si>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</si>
  <si>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</si>
  <si>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</si>
  <si>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</si>
  <si>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</si>
  <si>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</si>
  <si>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</si>
  <si>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</si>
  <si>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</si>
  <si>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</si>
  <si>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</si>
  <si>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</si>
  <si>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</si>
  <si>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</si>
  <si>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</si>
  <si>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</si>
  <si>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</si>
  <si>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</si>
  <si>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</si>
  <si>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</si>
  <si>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</si>
  <si>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</si>
  <si>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</si>
  <si>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</si>
  <si>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</si>
  <si>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</si>
  <si>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</si>
  <si>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</si>
  <si>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</si>
  <si>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</si>
  <si>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</si>
  <si>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</si>
  <si>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</si>
  <si>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</si>
  <si>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</si>
  <si>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</si>
  <si>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</si>
  <si>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</si>
  <si>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</si>
  <si>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</si>
  <si>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</si>
  <si>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</si>
  <si>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</si>
  <si>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</si>
  <si>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</si>
  <si>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</si>
  <si>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</si>
  <si>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</si>
  <si>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</si>
  <si>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</si>
  <si>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</si>
  <si>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</si>
  <si>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</si>
  <si>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</si>
  <si>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</si>
  <si>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</si>
  <si>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</si>
  <si>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</si>
  <si>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</si>
  <si>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</si>
  <si>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</si>
  <si>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</si>
  <si>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</si>
  <si>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</si>
  <si>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</si>
  <si>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</si>
  <si>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</si>
  <si>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</si>
  <si>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</si>
  <si>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</si>
  <si>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</si>
  <si>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</si>
  <si>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</si>
  <si>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</si>
  <si>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</si>
  <si>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</si>
  <si>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</si>
  <si>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</si>
  <si>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</si>
  <si>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</si>
  <si>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</si>
  <si>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</si>
  <si>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</si>
  <si>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</si>
  <si>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</si>
  <si>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</si>
  <si>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</si>
  <si>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</si>
  <si>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</si>
  <si>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</si>
  <si>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</si>
  <si>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</si>
  <si>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</si>
  <si>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</si>
  <si>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</si>
  <si>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</si>
  <si>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</si>
  <si>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</si>
  <si>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</si>
  <si>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</si>
  <si>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</si>
  <si>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</si>
  <si>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</si>
  <si>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</si>
  <si>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</si>
  <si>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</si>
  <si>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</si>
  <si>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</si>
  <si>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</si>
  <si>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</si>
  <si>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</si>
  <si>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</si>
  <si>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</si>
  <si>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</si>
  <si>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</si>
  <si>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</si>
  <si>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</si>
  <si>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</si>
  <si>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</si>
  <si>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</si>
  <si>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</si>
  <si>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</si>
  <si>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</si>
  <si>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</si>
  <si>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</si>
  <si>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</si>
  <si>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</si>
  <si>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</si>
  <si>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</si>
  <si>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</si>
  <si>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</si>
  <si>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</si>
  <si>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</si>
  <si>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</si>
  <si>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</si>
  <si>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</si>
  <si>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</si>
  <si>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</si>
  <si>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</si>
  <si>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</si>
  <si>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</si>
  <si>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</si>
  <si>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</si>
  <si>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</si>
  <si>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</si>
  <si>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</si>
  <si>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</si>
  <si>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</si>
  <si>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</si>
  <si>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</si>
  <si>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</si>
  <si>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</si>
  <si>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</si>
  <si>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</si>
  <si>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</si>
  <si>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</si>
  <si>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</si>
  <si>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</si>
  <si>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</si>
  <si>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</si>
  <si>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</si>
  <si>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</si>
  <si>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</si>
  <si>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</si>
  <si>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</si>
  <si>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</si>
  <si>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</si>
  <si>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</si>
  <si>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</si>
  <si>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</si>
  <si>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</si>
  <si>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</si>
  <si>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</si>
  <si>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</si>
  <si>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</si>
  <si>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</si>
  <si>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</si>
  <si>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</si>
  <si>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</si>
  <si>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</si>
  <si>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</si>
  <si>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</si>
  <si>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</si>
  <si>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</si>
  <si>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</si>
  <si>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</si>
  <si>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</si>
  <si>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</si>
  <si>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</si>
  <si>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</si>
  <si>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</si>
  <si>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</si>
  <si>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</si>
  <si>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</si>
  <si>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</si>
  <si>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</si>
  <si>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</si>
  <si>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</si>
  <si>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</si>
  <si>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</si>
  <si>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</si>
  <si>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</si>
  <si>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</si>
  <si>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</si>
  <si>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</si>
  <si>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</si>
  <si>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</si>
  <si>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</si>
  <si>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</si>
  <si>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</si>
  <si>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</si>
  <si>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</si>
  <si>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</si>
  <si>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</si>
  <si>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</si>
  <si>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</si>
  <si>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</si>
  <si>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</si>
  <si>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</si>
  <si>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</si>
  <si>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</si>
  <si>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</si>
  <si>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</si>
  <si>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</si>
  <si>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</si>
  <si>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</si>
  <si>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</si>
  <si>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</si>
  <si>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</si>
  <si>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</si>
  <si>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</si>
  <si>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</si>
  <si>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</si>
  <si>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</si>
  <si>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</si>
  <si>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</si>
  <si>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</si>
  <si>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</si>
  <si>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</si>
  <si>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</si>
  <si>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</si>
  <si>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</si>
  <si>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</si>
  <si>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</si>
  <si>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</si>
  <si>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</si>
  <si>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</si>
  <si>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</si>
  <si>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</si>
  <si>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</si>
  <si>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</si>
  <si>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</si>
  <si>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</si>
  <si>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</si>
  <si>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</si>
  <si>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</si>
  <si>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</si>
  <si>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</si>
  <si>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</si>
  <si>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</si>
  <si>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</si>
  <si>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</si>
  <si>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</si>
  <si>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</si>
  <si>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</si>
  <si>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</si>
  <si>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</si>
  <si>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</si>
  <si>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</si>
  <si>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</si>
  <si>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</si>
  <si>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</si>
  <si>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</si>
  <si>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</si>
  <si>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</si>
  <si>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</si>
  <si>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</si>
  <si>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</si>
  <si>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</si>
  <si>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</si>
  <si>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</si>
  <si>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</si>
  <si>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</si>
  <si>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</si>
  <si>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</si>
  <si>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</si>
  <si>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</si>
  <si>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</si>
  <si>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</si>
  <si>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</si>
  <si>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</si>
  <si>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</si>
  <si>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</si>
  <si>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</si>
  <si>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</si>
  <si>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</si>
  <si>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</si>
  <si>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</si>
  <si>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</si>
  <si>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</si>
  <si>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</si>
  <si>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</si>
  <si>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</si>
  <si>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</si>
  <si>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</si>
  <si>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</si>
  <si>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</si>
  <si>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</si>
  <si>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</si>
  <si>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</si>
  <si>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</si>
  <si>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</si>
  <si>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</si>
  <si>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</si>
  <si>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</si>
  <si>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</si>
  <si>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</si>
  <si>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</si>
  <si>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</si>
  <si>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</si>
  <si>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</si>
  <si>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</si>
  <si>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</si>
  <si>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</si>
  <si>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</si>
  <si>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</si>
  <si>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</si>
  <si>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</si>
  <si>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</si>
  <si>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</si>
  <si>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</si>
  <si>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</si>
  <si>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</si>
  <si>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</si>
  <si>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</si>
  <si>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</si>
  <si>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</si>
  <si>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</si>
  <si>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</si>
  <si>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</si>
  <si>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</si>
  <si>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</si>
  <si>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</si>
  <si>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</si>
  <si>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</si>
  <si>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</si>
  <si>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</si>
  <si>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</si>
  <si>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</si>
  <si>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</si>
  <si>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</si>
  <si>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</si>
  <si>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</si>
  <si>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</si>
  <si>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</si>
  <si>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</si>
  <si>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</si>
  <si>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</si>
  <si>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</si>
  <si>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</si>
  <si>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</si>
  <si>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</si>
  <si>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</si>
  <si>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</si>
  <si>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</si>
  <si>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</si>
  <si>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</si>
  <si>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</si>
  <si>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</si>
  <si>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</si>
  <si>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</si>
  <si>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</si>
  <si>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</si>
  <si>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</si>
  <si>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</si>
  <si>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</si>
  <si>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</si>
  <si>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</si>
  <si>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</si>
  <si>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</si>
  <si>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</si>
  <si>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</si>
  <si>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</si>
  <si>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</si>
  <si>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</si>
  <si>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</si>
  <si>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</si>
  <si>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</si>
  <si>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</si>
  <si>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</si>
  <si>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</si>
  <si>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</si>
  <si>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</si>
  <si>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</si>
  <si>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</si>
  <si>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</si>
  <si>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</si>
  <si>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</si>
  <si>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</si>
  <si>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</si>
  <si>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</si>
  <si>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</si>
  <si>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</si>
  <si>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</si>
  <si>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</si>
  <si>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</si>
  <si>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</si>
  <si>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</si>
  <si>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</si>
  <si>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</si>
  <si>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</si>
  <si>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</si>
  <si>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</si>
  <si>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</si>
  <si>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</si>
  <si>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</si>
  <si>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</si>
  <si>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</si>
  <si>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</si>
  <si>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</si>
  <si>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</si>
  <si>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</si>
  <si>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</si>
  <si>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</si>
  <si>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</si>
  <si>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</si>
  <si>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</si>
  <si>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</si>
  <si>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</si>
  <si>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</si>
  <si>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</si>
  <si>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</si>
  <si>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</si>
  <si>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</si>
  <si>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</si>
  <si>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</si>
  <si>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</si>
  <si>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</si>
  <si>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</si>
  <si>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</si>
  <si>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</si>
  <si>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</si>
  <si>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</si>
  <si>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</si>
  <si>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</si>
  <si>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</si>
  <si>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</si>
  <si>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</si>
  <si>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</si>
  <si>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</si>
  <si>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</si>
  <si>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</si>
  <si>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</si>
  <si>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</si>
  <si>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</si>
  <si>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</si>
  <si>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</si>
  <si>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</si>
  <si>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</si>
  <si>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</si>
  <si>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</si>
  <si>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</si>
  <si>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</si>
  <si>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</si>
  <si>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</si>
  <si>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</si>
  <si>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</si>
  <si>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</si>
  <si>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</si>
  <si>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</si>
  <si>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</si>
  <si>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</si>
  <si>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</si>
  <si>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</si>
  <si>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</si>
  <si>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</si>
  <si>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</si>
  <si>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</si>
  <si>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</si>
  <si>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</si>
  <si>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</si>
  <si>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</si>
  <si>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</si>
  <si>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</si>
  <si>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</si>
  <si>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</si>
  <si>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</si>
  <si>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</si>
  <si>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</si>
  <si>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</si>
  <si>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</si>
  <si>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</si>
  <si>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</si>
  <si>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</si>
  <si>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</si>
  <si>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</si>
  <si>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</si>
  <si>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</si>
  <si>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</si>
  <si>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</si>
  <si>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</si>
  <si>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</si>
  <si>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</si>
  <si>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</si>
  <si>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</si>
  <si>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</si>
  <si>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</si>
  <si>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</si>
  <si>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</si>
  <si>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</si>
  <si>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</si>
  <si>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</si>
  <si>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</si>
  <si>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</si>
  <si>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</si>
  <si>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</si>
  <si>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</si>
  <si>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</si>
  <si>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</si>
  <si>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</si>
  <si>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</si>
  <si>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</si>
  <si>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</si>
  <si>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</si>
  <si>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</si>
  <si>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</si>
  <si>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</si>
  <si>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</si>
  <si>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</si>
  <si>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</si>
  <si>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</si>
  <si>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</si>
  <si>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</si>
  <si>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</si>
  <si>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</si>
  <si>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</si>
  <si>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</si>
  <si>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</si>
  <si>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</si>
  <si>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</si>
  <si>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</si>
  <si>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</si>
  <si>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</si>
  <si>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</si>
  <si>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</si>
  <si>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</si>
  <si>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</si>
  <si>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</si>
  <si>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</si>
  <si>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</si>
  <si>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</si>
  <si>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</si>
  <si>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</si>
  <si>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</si>
  <si>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</si>
  <si>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</si>
  <si>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</si>
  <si>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</si>
  <si>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</si>
  <si>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</si>
  <si>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</si>
  <si>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</si>
  <si>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</si>
  <si>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</si>
  <si>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</si>
  <si>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</si>
  <si>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</si>
  <si>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</si>
  <si>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</si>
  <si>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</si>
  <si>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</si>
  <si>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</si>
  <si>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</si>
  <si>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</si>
  <si>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</si>
  <si>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</si>
  <si>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</si>
  <si>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</si>
  <si>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</si>
  <si>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</si>
  <si>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</si>
  <si>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</si>
  <si>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</si>
  <si>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</si>
  <si>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</si>
  <si>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</si>
  <si>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</si>
  <si>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</si>
  <si>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</si>
  <si>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</si>
  <si>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</si>
  <si>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</si>
  <si>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</si>
  <si>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</si>
  <si>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</si>
  <si>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</si>
  <si>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</si>
  <si>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</si>
  <si>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</si>
  <si>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</si>
  <si>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</si>
  <si>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</si>
  <si>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</si>
  <si>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</si>
  <si>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</si>
  <si>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</si>
  <si>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</si>
  <si>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</si>
  <si>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</si>
  <si>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</si>
  <si>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</si>
  <si>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</si>
  <si>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</si>
  <si>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</si>
  <si>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</si>
  <si>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</si>
  <si>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</si>
  <si>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</si>
  <si>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</si>
  <si>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</si>
  <si>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</si>
  <si>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</si>
  <si>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</si>
  <si>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</si>
  <si>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</si>
  <si>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</si>
  <si>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</si>
  <si>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</si>
  <si>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</si>
  <si>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</si>
  <si>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</si>
  <si>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</si>
  <si>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</si>
  <si>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</si>
  <si>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</si>
  <si>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</si>
  <si>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</si>
  <si>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</si>
  <si>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</si>
  <si>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</si>
  <si>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</si>
  <si>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</si>
  <si>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</si>
  <si>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</si>
  <si>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</si>
  <si>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</si>
  <si>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</si>
  <si>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</si>
  <si>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</si>
  <si>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</si>
  <si>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</si>
  <si>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</si>
  <si>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</si>
  <si>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</si>
  <si>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</si>
  <si>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</si>
  <si>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</si>
  <si>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</si>
  <si>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</si>
  <si>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</si>
  <si>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</si>
  <si>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</si>
  <si>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</si>
  <si>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</si>
  <si>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</si>
  <si>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</si>
  <si>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</si>
  <si>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</si>
  <si>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</si>
  <si>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</si>
  <si>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</si>
  <si>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</si>
  <si>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</si>
  <si>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</si>
  <si>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</si>
  <si>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</si>
  <si>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</si>
  <si>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</si>
  <si>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</si>
  <si>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</si>
  <si>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</si>
  <si>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</si>
  <si>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</si>
  <si>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</si>
  <si>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</si>
  <si>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</si>
  <si>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</si>
  <si>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</si>
  <si>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</si>
  <si>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</si>
  <si>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</si>
  <si>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</si>
  <si>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</si>
  <si>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</si>
  <si>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</si>
  <si>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</si>
  <si>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</si>
  <si>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</si>
  <si>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</si>
  <si>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</si>
  <si>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</si>
  <si>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</si>
  <si>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</si>
  <si>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</si>
  <si>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</si>
  <si>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</si>
  <si>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</si>
  <si>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</si>
  <si>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</si>
  <si>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</si>
  <si>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</si>
  <si>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</si>
  <si>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</si>
  <si>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</si>
  <si>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</si>
  <si>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</si>
  <si>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</si>
  <si>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</si>
  <si>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</si>
  <si>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</si>
  <si>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</si>
  <si>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</si>
  <si>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</si>
  <si>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</si>
  <si>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</si>
  <si>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</si>
  <si>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</si>
  <si>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</si>
  <si>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</si>
  <si>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</si>
  <si>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</si>
  <si>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</si>
  <si>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</si>
  <si>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</si>
  <si>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</si>
  <si>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</si>
  <si>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</si>
  <si>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</si>
  <si>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</si>
  <si>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</si>
  <si>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</si>
  <si>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</si>
  <si>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</si>
  <si>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</si>
  <si>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</si>
  <si>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</si>
  <si>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</si>
  <si>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</si>
  <si>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</si>
  <si>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</si>
  <si>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</si>
  <si>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</si>
  <si>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</si>
  <si>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</si>
  <si>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</si>
  <si>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</si>
  <si>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</si>
  <si>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</si>
  <si>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</si>
  <si>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</si>
  <si>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</si>
  <si>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</si>
  <si>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</si>
  <si>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</si>
  <si>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</si>
  <si>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</si>
  <si>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</si>
  <si>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</si>
  <si>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</si>
  <si>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</si>
  <si>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</si>
  <si>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</si>
  <si>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</si>
  <si>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</si>
  <si>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</si>
  <si>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</si>
  <si>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</si>
  <si>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</si>
  <si>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</si>
  <si>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</si>
  <si>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</si>
  <si>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</si>
  <si>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</si>
  <si>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</si>
  <si>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</si>
  <si>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</si>
  <si>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</si>
  <si>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</si>
  <si>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</si>
  <si>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</si>
  <si>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</si>
  <si>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</si>
  <si>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</si>
  <si>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</si>
  <si>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</si>
  <si>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</si>
  <si>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</si>
  <si>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</si>
  <si>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</si>
  <si>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</si>
  <si>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</si>
  <si>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</si>
  <si>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</si>
  <si>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</si>
  <si>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</si>
  <si>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</si>
  <si>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</si>
  <si>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</si>
  <si>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</si>
  <si>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</si>
  <si>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</si>
  <si>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</si>
  <si>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</si>
  <si>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</si>
  <si>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</si>
  <si>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</si>
  <si>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</si>
  <si>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</si>
  <si>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</si>
  <si>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</si>
  <si>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</si>
  <si>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</si>
  <si>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</si>
  <si>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</si>
  <si>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</si>
  <si>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</si>
  <si>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</si>
  <si>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</si>
  <si>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</si>
  <si>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</si>
  <si>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</si>
  <si>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</si>
  <si>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</si>
  <si>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</si>
  <si>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</si>
  <si>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</si>
  <si>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</si>
  <si>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</si>
  <si>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</si>
  <si>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</si>
  <si>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</si>
  <si>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</si>
  <si>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</si>
  <si>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</si>
  <si>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</si>
  <si>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</si>
  <si>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</si>
  <si>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</si>
  <si>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</si>
  <si>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</si>
  <si>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</si>
  <si>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</si>
  <si>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</si>
  <si>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</si>
  <si>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</si>
  <si>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</si>
  <si>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</si>
  <si>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</si>
  <si>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</si>
  <si>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</si>
  <si>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</si>
  <si>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</si>
  <si>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</si>
  <si>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</si>
  <si>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</si>
  <si>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</si>
  <si>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</si>
  <si>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</si>
  <si>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</si>
  <si>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</si>
  <si>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</si>
  <si>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</si>
  <si>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</si>
  <si>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</si>
  <si>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</si>
  <si>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</si>
  <si>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</si>
  <si>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</si>
  <si>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</si>
  <si>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</si>
  <si>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</si>
  <si>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</si>
  <si>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</si>
  <si>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</si>
  <si>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</si>
  <si>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</si>
  <si>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</si>
  <si>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</si>
  <si>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</si>
  <si>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</si>
  <si>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</si>
  <si>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</si>
  <si>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</si>
  <si>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</si>
  <si>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</si>
  <si>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</si>
  <si>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</si>
  <si>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</si>
  <si>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</si>
  <si>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</si>
  <si>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</si>
  <si>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</si>
  <si>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</si>
  <si>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</si>
  <si>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</si>
  <si>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</si>
  <si>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</si>
  <si>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</si>
  <si>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</si>
  <si>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</si>
  <si>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</si>
  <si>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</si>
  <si>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</si>
  <si>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</si>
  <si>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</si>
  <si>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</si>
  <si>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</si>
  <si>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</si>
  <si>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</si>
  <si>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</si>
  <si>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</si>
  <si>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</si>
  <si>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</si>
  <si>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</si>
  <si>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</si>
  <si>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</si>
  <si>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</si>
  <si>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</si>
  <si>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</si>
  <si>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</si>
  <si>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</si>
  <si>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</si>
  <si>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</si>
  <si>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</si>
  <si>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</si>
  <si>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</si>
  <si>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</si>
  <si>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</si>
  <si>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</si>
  <si>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</si>
  <si>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</si>
  <si>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</si>
  <si>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</si>
  <si>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</si>
  <si>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</si>
  <si>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</si>
  <si>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</si>
  <si>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</si>
  <si>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</si>
  <si>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</si>
  <si>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</si>
  <si>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</si>
  <si>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</si>
  <si>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</si>
  <si>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</si>
  <si>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</si>
  <si>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</si>
  <si>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</si>
  <si>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</si>
  <si>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</si>
  <si>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</si>
  <si>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</si>
  <si>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</si>
  <si>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</si>
  <si>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</si>
  <si>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</si>
  <si>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</si>
  <si>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</si>
  <si>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</si>
  <si>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</si>
  <si>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</si>
  <si>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</si>
  <si>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</si>
  <si>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</si>
  <si>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</si>
  <si>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</si>
  <si>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</si>
  <si>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</si>
  <si>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</si>
  <si>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</si>
  <si>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</si>
  <si>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</si>
  <si>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</si>
  <si>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</si>
  <si>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</si>
  <si>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</si>
  <si>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</si>
  <si>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</si>
  <si>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</si>
  <si>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</si>
  <si>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</si>
  <si>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</si>
  <si>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</si>
  <si>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</si>
  <si>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</si>
  <si>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</si>
  <si>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</si>
  <si>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</si>
  <si>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</si>
  <si>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</si>
  <si>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</si>
  <si>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</si>
  <si>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</si>
  <si>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</si>
  <si>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</si>
  <si>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</si>
  <si>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</si>
  <si>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</si>
  <si>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</si>
  <si>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</si>
  <si>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</si>
  <si>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</si>
  <si>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</si>
  <si>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</si>
  <si>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</si>
  <si>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</si>
  <si>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</si>
  <si>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</si>
  <si>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</si>
  <si>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</si>
  <si>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</si>
  <si>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</si>
  <si>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</si>
  <si>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</si>
  <si>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</si>
  <si>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</si>
  <si>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</si>
  <si>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</si>
  <si>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</si>
  <si>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</si>
  <si>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</si>
  <si>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</si>
  <si>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</si>
  <si>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</si>
  <si>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</si>
  <si>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</si>
  <si>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</si>
  <si>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</si>
  <si>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</si>
  <si>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</si>
  <si>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</si>
  <si>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</si>
  <si>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</si>
  <si>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</si>
  <si>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</si>
  <si>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</si>
  <si>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</si>
  <si>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</si>
  <si>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</si>
  <si>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</si>
  <si>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</si>
  <si>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</si>
  <si>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</si>
  <si>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</si>
  <si>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</si>
  <si>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</si>
  <si>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</si>
  <si>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</si>
  <si>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</si>
  <si>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</si>
  <si>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</si>
  <si>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</si>
  <si>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</si>
  <si>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</si>
  <si>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</si>
  <si>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</si>
  <si>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</si>
  <si>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</si>
  <si>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</si>
  <si>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</si>
  <si>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</si>
  <si>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</si>
  <si>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</si>
  <si>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</si>
  <si>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</si>
  <si>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</si>
  <si>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</si>
  <si>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</si>
  <si>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</si>
  <si>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</si>
  <si>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</si>
  <si>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</si>
  <si>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</si>
  <si>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</si>
  <si>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</si>
  <si>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</si>
  <si>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</si>
  <si>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</si>
  <si>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</si>
  <si>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</si>
  <si>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</si>
  <si>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</si>
  <si>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</si>
  <si>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</si>
  <si>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</si>
  <si>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</si>
  <si>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</si>
  <si>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</si>
  <si>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</si>
  <si>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</si>
  <si>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</si>
  <si>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</si>
  <si>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</si>
  <si>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</si>
  <si>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</si>
  <si>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</si>
  <si>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</si>
  <si>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</si>
  <si>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</si>
  <si>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</si>
  <si>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</si>
  <si>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</si>
  <si>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</si>
  <si>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</si>
  <si>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</si>
  <si>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</si>
  <si>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</si>
  <si>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</si>
  <si>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</si>
  <si>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</si>
  <si>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</si>
  <si>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</si>
  <si>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</si>
  <si>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</si>
  <si>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</si>
  <si>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</si>
  <si>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</si>
  <si>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</si>
  <si>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</si>
  <si>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</si>
  <si>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</si>
  <si>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</si>
  <si>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</si>
  <si>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</si>
  <si>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</si>
  <si>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</si>
  <si>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</si>
  <si>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</si>
  <si>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</si>
  <si>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</si>
  <si>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</si>
  <si>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</si>
  <si>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</si>
  <si>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</si>
  <si>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</si>
  <si>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</si>
  <si>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</si>
  <si>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</si>
  <si>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</si>
  <si>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</si>
  <si>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</si>
  <si>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</si>
  <si>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</si>
  <si>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</si>
  <si>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</si>
  <si>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</si>
  <si>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</si>
  <si>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</si>
  <si>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</si>
  <si>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</si>
  <si>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</si>
  <si>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</si>
  <si>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</si>
  <si>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</si>
  <si>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</si>
  <si>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</si>
  <si>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</si>
  <si>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</si>
  <si>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</si>
  <si>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</si>
  <si>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</si>
  <si>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</si>
  <si>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</si>
  <si>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</si>
  <si>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</si>
  <si>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</si>
  <si>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</si>
  <si>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</si>
  <si>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</si>
  <si>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</si>
  <si>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</si>
  <si>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</si>
  <si>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</si>
  <si>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</si>
  <si>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</si>
  <si>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</si>
  <si>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</si>
  <si>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</si>
  <si>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</si>
  <si>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</si>
  <si>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</si>
  <si>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</si>
  <si>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</si>
  <si>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</si>
  <si>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</si>
  <si>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</si>
  <si>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</si>
  <si>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</si>
  <si>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</si>
  <si>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</si>
  <si>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</si>
  <si>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</si>
  <si>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</si>
  <si>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</si>
  <si>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</si>
  <si>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</si>
  <si>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</si>
  <si>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</si>
  <si>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</si>
  <si>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</si>
  <si>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</si>
  <si>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</si>
  <si>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</si>
  <si>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</si>
  <si>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</si>
  <si>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</si>
  <si>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</si>
  <si>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</si>
  <si>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</si>
  <si>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</si>
  <si>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</si>
  <si>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</si>
  <si>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</si>
  <si>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</si>
  <si>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</si>
  <si>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</si>
  <si>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</si>
  <si>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</si>
  <si>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</si>
  <si>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</si>
  <si>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</si>
  <si>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</si>
  <si>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</si>
  <si>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</si>
  <si>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</si>
  <si>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</si>
  <si>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</si>
  <si>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</si>
  <si>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</si>
  <si>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</si>
  <si>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</si>
  <si>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</si>
  <si>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</si>
  <si>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</si>
  <si>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</si>
  <si>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</si>
  <si>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</si>
  <si>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</si>
  <si>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</si>
  <si>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</si>
  <si>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</si>
  <si>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</si>
  <si>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</si>
  <si>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</si>
  <si>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</si>
  <si>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</si>
  <si>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</si>
  <si>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</si>
  <si>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</si>
  <si>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</si>
  <si>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</si>
  <si>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</si>
  <si>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</si>
  <si>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</si>
  <si>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</si>
  <si>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</si>
  <si>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</si>
  <si>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</si>
  <si>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</si>
  <si>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</si>
  <si>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</si>
  <si>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</si>
  <si>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</si>
  <si>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</si>
  <si>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</si>
  <si>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</si>
  <si>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</si>
  <si>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</si>
  <si>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</si>
  <si>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</si>
  <si>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</si>
  <si>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</si>
  <si>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</si>
  <si>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</si>
  <si>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</si>
  <si>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</si>
  <si>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</si>
  <si>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</si>
  <si>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</si>
  <si>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</si>
  <si>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</si>
  <si>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</si>
  <si>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</si>
  <si>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</si>
  <si>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</si>
  <si>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</si>
  <si>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</si>
  <si>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</si>
  <si>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</si>
  <si>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</si>
  <si>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</si>
  <si>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</si>
  <si>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</si>
  <si>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</si>
  <si>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</si>
  <si>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</si>
  <si>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</si>
  <si>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</si>
  <si>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</si>
  <si>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</si>
  <si>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</si>
  <si>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</si>
  <si>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</si>
  <si>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</si>
  <si>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</si>
  <si>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</si>
  <si>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</si>
  <si>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</si>
  <si>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</si>
  <si>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</si>
  <si>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</si>
  <si>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</si>
  <si>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</si>
  <si>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</si>
  <si>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</si>
  <si>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</si>
  <si>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</si>
  <si>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</si>
  <si>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</si>
  <si>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</si>
  <si>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</si>
  <si>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</si>
  <si>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</si>
  <si>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</si>
  <si>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</si>
  <si>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</si>
  <si>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</si>
  <si>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</si>
  <si>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</si>
  <si>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</si>
  <si>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</si>
  <si>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</si>
  <si>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</si>
  <si>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</si>
  <si>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</si>
  <si>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</si>
  <si>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</si>
  <si>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</si>
  <si>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</si>
  <si>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</si>
  <si>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</si>
  <si>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</si>
  <si>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</si>
  <si>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</si>
  <si>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</si>
  <si>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</si>
  <si>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</si>
  <si>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</si>
  <si>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</si>
  <si>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</si>
  <si>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</si>
  <si>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</si>
  <si>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</si>
  <si>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</si>
  <si>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</si>
  <si>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</si>
  <si>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</si>
  <si>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</si>
  <si>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</si>
  <si>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</si>
  <si>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</si>
  <si>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</si>
  <si>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</si>
  <si>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</si>
  <si>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</si>
  <si>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</si>
  <si>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</si>
  <si>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</si>
  <si>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</si>
  <si>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</si>
  <si>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</si>
  <si>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</si>
  <si>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</si>
  <si>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</si>
  <si>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</si>
  <si>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</si>
  <si>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</si>
  <si>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</si>
  <si>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</si>
  <si>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</si>
  <si>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</si>
  <si>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</si>
  <si>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</si>
  <si>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</si>
  <si>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</si>
  <si>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</si>
  <si>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</si>
  <si>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</si>
  <si>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</si>
  <si>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</si>
  <si>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</si>
  <si>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</si>
  <si>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</si>
  <si>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</si>
  <si>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</si>
  <si>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</si>
  <si>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</si>
  <si>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</si>
  <si>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</si>
  <si>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</si>
  <si>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</si>
  <si>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</si>
  <si>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</si>
  <si>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</si>
  <si>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</si>
  <si>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</si>
  <si>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</si>
  <si>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</si>
  <si>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</si>
  <si>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</si>
  <si>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</si>
  <si>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</si>
  <si>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</si>
  <si>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</si>
  <si>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</si>
  <si>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</si>
  <si>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</si>
  <si>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</si>
  <si>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</si>
  <si>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</si>
  <si>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</si>
  <si>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</si>
  <si>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</si>
  <si>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</si>
  <si>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</si>
  <si>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</si>
  <si>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</si>
  <si>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</si>
  <si>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</si>
  <si>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</si>
  <si>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</si>
  <si>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</si>
  <si>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</si>
  <si>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</si>
  <si>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</si>
  <si>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</si>
  <si>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</si>
  <si>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</si>
  <si>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</si>
  <si>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</si>
  <si>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</si>
  <si>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</si>
  <si>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</si>
  <si>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</si>
  <si>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</si>
  <si>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</si>
  <si>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</si>
  <si>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</si>
  <si>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</si>
  <si>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</si>
  <si>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</si>
  <si>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</si>
  <si>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</si>
  <si>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</si>
  <si>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</si>
  <si>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</si>
  <si>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</si>
  <si>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</si>
  <si>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</si>
  <si>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</si>
  <si>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</si>
  <si>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</si>
  <si>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</si>
  <si>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</si>
  <si>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</si>
  <si>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</si>
  <si>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</si>
  <si>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</si>
  <si>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</si>
  <si>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</si>
  <si>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</si>
  <si>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</si>
  <si>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</si>
  <si>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</si>
  <si>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</si>
  <si>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</si>
  <si>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</si>
  <si>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</si>
  <si>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</si>
  <si>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</si>
  <si>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</si>
  <si>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</si>
  <si>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</si>
  <si>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</si>
  <si>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</si>
  <si>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</si>
  <si>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</si>
  <si>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</si>
  <si>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</si>
  <si>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</si>
  <si>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</si>
  <si>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</si>
  <si>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</si>
  <si>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</si>
  <si>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</si>
  <si>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</si>
  <si>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</si>
  <si>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</si>
  <si>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</si>
  <si>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</si>
  <si>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</si>
  <si>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</si>
  <si>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</si>
  <si>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</si>
  <si>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</si>
  <si>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</si>
  <si>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</si>
  <si>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</si>
  <si>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</si>
  <si>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</si>
  <si>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</si>
  <si>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</si>
  <si>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</si>
  <si>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</si>
  <si>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</si>
  <si>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</si>
  <si>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</si>
  <si>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</si>
  <si>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</si>
  <si>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</si>
  <si>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</si>
  <si>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</si>
  <si>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</si>
  <si>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</si>
  <si>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</si>
  <si>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</si>
  <si>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</si>
  <si>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</si>
  <si>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</si>
  <si>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</si>
  <si>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</si>
  <si>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</si>
  <si>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</si>
  <si>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</si>
  <si>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</si>
  <si>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</si>
  <si>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</si>
  <si>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</si>
  <si>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</si>
  <si>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</si>
  <si>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</si>
  <si>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</si>
  <si>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</si>
  <si>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</si>
  <si>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</si>
  <si>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</si>
  <si>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</si>
  <si>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</si>
  <si>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</si>
  <si>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</si>
  <si>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</si>
  <si>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</si>
  <si>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</si>
  <si>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</si>
  <si>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</si>
  <si>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</si>
  <si>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</si>
  <si>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</si>
  <si>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</si>
  <si>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</si>
  <si>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</si>
  <si>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</si>
  <si>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</si>
  <si>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</si>
  <si>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</si>
  <si>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</si>
  <si>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</si>
  <si>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</si>
  <si>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</si>
  <si>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</si>
  <si>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</si>
  <si>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</si>
  <si>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</si>
  <si>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</si>
  <si>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</si>
  <si>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</si>
  <si>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</si>
  <si>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</si>
  <si>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</si>
  <si>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</si>
  <si>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</si>
  <si>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</si>
  <si>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</si>
  <si>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</si>
  <si>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</si>
  <si>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</si>
  <si>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</si>
  <si>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</si>
  <si>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</si>
  <si>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</si>
  <si>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</si>
  <si>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</si>
  <si>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</si>
  <si>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</si>
  <si>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</si>
  <si>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</si>
  <si>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</si>
  <si>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</si>
  <si>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</si>
  <si>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</si>
  <si>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</si>
  <si>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</si>
  <si>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</si>
  <si>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</si>
  <si>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</si>
  <si>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</si>
  <si>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</si>
  <si>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</si>
  <si>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</si>
  <si>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</si>
  <si>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</si>
  <si>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</si>
  <si>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</si>
  <si>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</si>
  <si>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</si>
  <si>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</si>
  <si>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</si>
  <si>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</si>
  <si>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</si>
  <si>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</si>
  <si>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</si>
  <si>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</si>
  <si>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</si>
  <si>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</si>
  <si>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</si>
  <si>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</si>
  <si>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</si>
  <si>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</si>
  <si>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</si>
  <si>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</si>
  <si>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</si>
  <si>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</si>
  <si>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</si>
  <si>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</si>
  <si>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</si>
  <si>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</si>
  <si>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</si>
  <si>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</si>
  <si>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</si>
  <si>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</si>
  <si>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</si>
  <si>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</si>
  <si>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</si>
  <si>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</si>
  <si>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</si>
  <si>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</si>
  <si>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</si>
  <si>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</si>
  <si>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</si>
  <si>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</si>
  <si>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</si>
  <si>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</si>
  <si>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</si>
  <si>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</si>
  <si>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</si>
  <si>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</si>
  <si>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</si>
  <si>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</si>
  <si>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</si>
  <si>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</si>
  <si>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</si>
  <si>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</si>
  <si>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</si>
  <si>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</si>
  <si>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</si>
  <si>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</si>
  <si>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</si>
  <si>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</si>
  <si>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</si>
  <si>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</si>
  <si>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</si>
  <si>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</si>
  <si>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</si>
  <si>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</si>
  <si>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</si>
  <si>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</si>
  <si>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</si>
  <si>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</si>
  <si>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</si>
  <si>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</si>
  <si>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</si>
  <si>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</si>
  <si>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</si>
  <si>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</si>
  <si>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</si>
  <si>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</si>
  <si>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</si>
  <si>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</si>
  <si>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</si>
  <si>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</si>
  <si>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</si>
  <si>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</si>
  <si>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</si>
  <si>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</si>
  <si>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</si>
  <si>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</si>
  <si>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</si>
  <si>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</si>
  <si>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</si>
  <si>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</si>
  <si>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</si>
  <si>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</si>
  <si>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</si>
  <si>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</si>
  <si>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</si>
  <si>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</si>
  <si>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</si>
  <si>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</si>
  <si>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</si>
  <si>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</si>
  <si>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</si>
  <si>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</si>
  <si>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</si>
  <si>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</si>
  <si>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</si>
  <si>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</si>
  <si>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</si>
  <si>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</si>
  <si>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</si>
  <si>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</si>
  <si>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</si>
  <si>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</si>
  <si>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</si>
  <si>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</si>
  <si>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</si>
  <si>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</si>
  <si>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</si>
  <si>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</si>
  <si>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</si>
  <si>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</si>
  <si>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</si>
  <si>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</si>
  <si>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</si>
  <si>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</si>
  <si>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</si>
  <si>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</si>
  <si>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</si>
  <si>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</si>
  <si>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</si>
  <si>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</si>
  <si>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</si>
  <si>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</si>
  <si>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</si>
  <si>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</si>
  <si>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</si>
  <si>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</si>
  <si>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</si>
  <si>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</si>
  <si>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</si>
  <si>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</si>
  <si>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</si>
  <si>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</si>
  <si>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</si>
  <si>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</si>
  <si>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</si>
  <si>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</si>
  <si>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</si>
  <si>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</si>
  <si>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</si>
  <si>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</si>
  <si>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</si>
  <si>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</si>
  <si>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</si>
  <si>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</si>
  <si>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</si>
  <si>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</si>
  <si>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</si>
  <si>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</si>
  <si>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</si>
  <si>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</si>
  <si>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</si>
  <si>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</si>
  <si>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</si>
  <si>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</si>
  <si>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</si>
  <si>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</si>
  <si>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</si>
  <si>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</si>
  <si>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</si>
  <si>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</si>
  <si>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</si>
  <si>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</si>
  <si>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</si>
  <si>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</si>
  <si>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</si>
  <si>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</si>
  <si>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</si>
  <si>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</si>
  <si>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</si>
  <si>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</si>
  <si>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</si>
  <si>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</si>
  <si>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</si>
  <si>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</si>
  <si>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</si>
  <si>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</si>
  <si>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</si>
  <si>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</si>
  <si>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</si>
  <si>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</si>
  <si>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</si>
  <si>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</si>
  <si>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</si>
  <si>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</si>
  <si>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</si>
  <si>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</si>
  <si>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</si>
  <si>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</si>
  <si>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</si>
  <si>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</si>
  <si>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</si>
  <si>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</si>
  <si>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</si>
  <si>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</si>
  <si>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</si>
  <si>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</si>
  <si>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</si>
  <si>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</si>
  <si>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</si>
  <si>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</si>
  <si>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</si>
  <si>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</si>
  <si>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</si>
  <si>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</si>
  <si>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</si>
  <si>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</si>
  <si>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</si>
  <si>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</si>
  <si>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</si>
  <si>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</si>
  <si>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</si>
  <si>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</si>
  <si>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</si>
  <si>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</si>
  <si>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</si>
  <si>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</si>
  <si>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</si>
  <si>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</si>
  <si>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</si>
  <si>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</si>
  <si>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</si>
  <si>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</si>
  <si>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</si>
  <si>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</si>
  <si>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</si>
  <si>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</si>
  <si>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</si>
  <si>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</si>
  <si>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</si>
  <si>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</si>
  <si>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</si>
  <si>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</si>
  <si>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</si>
  <si>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</si>
  <si>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</si>
  <si>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</si>
  <si>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</si>
  <si>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</si>
  <si>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</si>
  <si>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</si>
  <si>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</si>
  <si>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</si>
  <si>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</si>
  <si>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</si>
  <si>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</si>
  <si>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</si>
  <si>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</si>
  <si>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</si>
  <si>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</si>
  <si>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</si>
  <si>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</si>
  <si>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</si>
  <si>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</si>
  <si>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</si>
  <si>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</si>
  <si>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</si>
  <si>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</si>
  <si>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</si>
  <si>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</si>
  <si>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</si>
  <si>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</si>
  <si>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</si>
  <si>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</si>
  <si>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</si>
  <si>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</si>
  <si>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</si>
  <si>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</si>
  <si>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</si>
  <si>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</si>
  <si>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</si>
  <si>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</si>
  <si>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</si>
  <si>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</si>
  <si>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</si>
  <si>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</si>
  <si>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</si>
  <si>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</si>
  <si>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</si>
  <si>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</si>
  <si>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</si>
  <si>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</si>
  <si>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</si>
  <si>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</si>
  <si>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</si>
  <si>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</si>
  <si>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</si>
  <si>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</si>
  <si>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</si>
  <si>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</si>
  <si>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</si>
  <si>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</si>
  <si>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</si>
  <si>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</si>
  <si>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</si>
  <si>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</si>
  <si>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</si>
  <si>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</si>
  <si>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</si>
  <si>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</si>
  <si>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</si>
  <si>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</si>
  <si>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</si>
  <si>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</si>
  <si>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</si>
  <si>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</si>
  <si>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</si>
  <si>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</si>
  <si>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</si>
  <si>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</si>
  <si>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</si>
  <si>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</si>
  <si>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</si>
  <si>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</si>
  <si>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</si>
  <si>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</si>
  <si>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</si>
  <si>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</si>
  <si>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</si>
  <si>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</si>
  <si>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</si>
  <si>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</si>
  <si>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</si>
  <si>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</si>
  <si>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</si>
  <si>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</si>
  <si>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</si>
  <si>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</si>
  <si>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</si>
  <si>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</si>
  <si>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</si>
  <si>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</si>
  <si>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</si>
  <si>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</si>
  <si>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</si>
  <si>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</si>
  <si>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</si>
  <si>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</si>
  <si>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</si>
  <si>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</si>
  <si>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</si>
  <si>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</si>
  <si>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</si>
  <si>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</si>
  <si>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</si>
  <si>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</si>
  <si>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</si>
  <si>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</si>
  <si>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</si>
  <si>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</si>
  <si>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</si>
  <si>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</si>
  <si>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</si>
  <si>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</si>
  <si>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</si>
  <si>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</si>
  <si>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</si>
  <si>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</si>
  <si>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</si>
  <si>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</si>
  <si>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</si>
  <si>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</si>
  <si>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</si>
  <si>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</si>
  <si>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</si>
  <si>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</si>
  <si>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</si>
  <si>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</si>
  <si>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</si>
  <si>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</si>
  <si>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</si>
  <si>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</si>
  <si>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</si>
  <si>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</si>
  <si>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</si>
  <si>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</si>
  <si>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</si>
  <si>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</si>
  <si>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</si>
  <si>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</si>
  <si>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</si>
  <si>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</si>
  <si>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</si>
  <si>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</si>
  <si>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</si>
  <si>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</si>
  <si>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</si>
  <si>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</si>
  <si>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</si>
  <si>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</si>
  <si>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</si>
  <si>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</si>
  <si>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</si>
  <si>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</si>
  <si>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</si>
  <si>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</si>
  <si>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</si>
  <si>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</si>
  <si>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</si>
  <si>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</si>
  <si>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</si>
  <si>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</si>
  <si>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</si>
  <si>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</si>
  <si>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</si>
  <si>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</si>
  <si>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</si>
  <si>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</si>
  <si>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</si>
  <si>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</si>
  <si>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</si>
  <si>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</si>
  <si>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</si>
  <si>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</si>
  <si>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</si>
  <si>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</si>
  <si>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</si>
  <si>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</si>
  <si>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</si>
  <si>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</si>
  <si>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</si>
  <si>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</si>
  <si>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</si>
  <si>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</si>
  <si>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</si>
  <si>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</si>
  <si>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</si>
  <si>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</si>
  <si>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</si>
  <si>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</si>
  <si>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</si>
  <si>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</si>
  <si>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</si>
  <si>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</si>
  <si>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</si>
  <si>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</si>
  <si>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</si>
  <si>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</si>
  <si>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</si>
  <si>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</si>
  <si>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</si>
  <si>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</si>
  <si>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</si>
  <si>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</si>
  <si>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</si>
  <si>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</si>
  <si>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</si>
  <si>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</si>
  <si>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</si>
  <si>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</si>
  <si>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</si>
  <si>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</si>
  <si>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</si>
  <si>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</si>
  <si>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</si>
  <si>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</si>
  <si>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</si>
  <si>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</si>
  <si>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</si>
  <si>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</si>
  <si>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</si>
  <si>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</si>
  <si>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</si>
  <si>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</si>
  <si>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</si>
  <si>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</si>
  <si>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</si>
  <si>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</si>
  <si>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</si>
  <si>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</si>
  <si>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</si>
  <si>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</si>
  <si>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</si>
  <si>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</si>
  <si>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</si>
  <si>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</si>
  <si>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</si>
  <si>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</si>
  <si>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</si>
  <si>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</si>
  <si>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</si>
  <si>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</si>
  <si>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</si>
  <si>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</si>
  <si>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</si>
  <si>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</si>
  <si>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</si>
  <si>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</si>
  <si>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</si>
  <si>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</si>
  <si>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</si>
  <si>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</si>
  <si>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</si>
  <si>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</si>
  <si>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</si>
  <si>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</si>
  <si>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</si>
  <si>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</si>
  <si>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</si>
  <si>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</si>
  <si>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</si>
  <si>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</si>
  <si>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</si>
  <si>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</si>
  <si>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</si>
  <si>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</si>
  <si>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</si>
  <si>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</si>
  <si>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</si>
  <si>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</si>
  <si>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</si>
  <si>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</si>
  <si>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</si>
  <si>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</si>
  <si>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</si>
  <si>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</si>
  <si>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</si>
  <si>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</si>
  <si>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</si>
  <si>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</si>
  <si>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</si>
  <si>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</si>
  <si>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</si>
  <si>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</si>
  <si>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</si>
  <si>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</si>
  <si>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</si>
  <si>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</si>
  <si>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</si>
  <si>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</si>
  <si>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</si>
  <si>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</si>
  <si>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</si>
  <si>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</si>
  <si>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</si>
  <si>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</si>
  <si>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</si>
  <si>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</si>
  <si>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</si>
  <si>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</si>
  <si>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</si>
  <si>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</si>
  <si>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</si>
  <si>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</si>
  <si>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</si>
  <si>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</si>
  <si>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</si>
  <si>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</si>
  <si>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</si>
  <si>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</si>
  <si>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</si>
  <si>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</si>
  <si>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</si>
  <si>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</si>
  <si>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</si>
  <si>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</si>
  <si>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</si>
  <si>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</si>
  <si>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</si>
  <si>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</si>
  <si>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</si>
  <si>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</si>
  <si>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</si>
  <si>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</si>
  <si>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</si>
  <si>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</si>
  <si>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</si>
  <si>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</si>
  <si>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</si>
  <si>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</si>
  <si>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</si>
  <si>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</si>
  <si>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</si>
  <si>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</si>
  <si>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</si>
  <si>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</si>
  <si>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</si>
  <si>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</si>
  <si>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</si>
  <si>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</si>
  <si>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</si>
  <si>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</si>
  <si>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</si>
  <si>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</si>
  <si>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</si>
  <si>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</si>
  <si>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</si>
  <si>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</si>
  <si>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</si>
  <si>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</si>
  <si>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</si>
  <si>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</si>
  <si>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</si>
  <si>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</si>
  <si>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</si>
  <si>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</si>
  <si>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</si>
  <si>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</si>
  <si>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</si>
  <si>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</si>
  <si>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</si>
  <si>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</si>
  <si>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</si>
  <si>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</si>
  <si>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</si>
  <si>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</si>
  <si>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</si>
  <si>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</si>
  <si>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</si>
  <si>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</si>
  <si>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</si>
  <si>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</si>
  <si>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</si>
  <si>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</si>
  <si>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</si>
  <si>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</si>
  <si>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</si>
  <si>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</si>
  <si>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</si>
  <si>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</si>
  <si>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</si>
  <si>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</si>
  <si>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</si>
  <si>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</si>
  <si>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</si>
  <si>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</si>
  <si>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</si>
  <si>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</si>
  <si>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</si>
  <si>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</si>
  <si>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</si>
  <si>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</si>
  <si>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</si>
  <si>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</si>
  <si>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</si>
  <si>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</si>
  <si>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</si>
  <si>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</si>
  <si>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</si>
  <si>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</si>
  <si>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</si>
  <si>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</si>
  <si>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</si>
  <si>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</si>
  <si>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</si>
  <si>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</si>
  <si>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</si>
  <si>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</si>
  <si>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</si>
  <si>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</si>
  <si>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</si>
  <si>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</si>
  <si>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</si>
  <si>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</si>
  <si>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</si>
  <si>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</si>
  <si>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</si>
  <si>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</si>
  <si>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</si>
  <si>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</si>
  <si>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</si>
  <si>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</si>
  <si>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</si>
  <si>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</si>
  <si>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</si>
  <si>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</si>
  <si>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</si>
  <si>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</si>
  <si>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</si>
  <si>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</si>
  <si>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</si>
  <si>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</si>
  <si>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</si>
  <si>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</si>
  <si>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</si>
  <si>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</si>
  <si>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</si>
  <si>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</si>
  <si>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</si>
  <si>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</si>
  <si>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</si>
  <si>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</si>
  <si>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</si>
  <si>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</si>
  <si>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</si>
  <si>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</si>
  <si>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</si>
  <si>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</si>
  <si>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</si>
  <si>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</si>
  <si>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</si>
  <si>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</si>
  <si>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</si>
  <si>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</si>
  <si>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</si>
  <si>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</si>
  <si>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</si>
  <si>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</si>
  <si>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</si>
  <si>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</si>
  <si>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</si>
  <si>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</si>
  <si>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</si>
  <si>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</si>
  <si>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</si>
  <si>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</si>
  <si>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</si>
  <si>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</si>
  <si>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</si>
  <si>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</si>
  <si>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</si>
  <si>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</si>
  <si>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</si>
  <si>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</si>
  <si>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</si>
  <si>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</si>
  <si>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</si>
  <si>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</si>
  <si>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</si>
  <si>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</si>
  <si>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</si>
  <si>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</si>
  <si>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</si>
  <si>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</si>
  <si>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</si>
  <si>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</si>
  <si>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</si>
  <si>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</si>
  <si>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</si>
  <si>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</si>
  <si>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</si>
  <si>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</si>
  <si>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</si>
  <si>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</si>
  <si>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</si>
  <si>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</si>
  <si>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</si>
  <si>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</si>
  <si>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</si>
  <si>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</si>
  <si>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</si>
  <si>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</si>
  <si>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</si>
  <si>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</si>
  <si>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</si>
  <si>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</si>
  <si>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</si>
  <si>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</si>
  <si>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</si>
  <si>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</si>
  <si>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</si>
  <si>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</si>
  <si>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</si>
  <si>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</si>
  <si>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</si>
  <si>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</si>
  <si>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</si>
  <si>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</si>
  <si>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</si>
  <si>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</si>
  <si>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</si>
  <si>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</si>
  <si>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</si>
  <si>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</si>
  <si>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</si>
  <si>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</si>
  <si>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</si>
  <si>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</si>
  <si>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</si>
  <si>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</si>
  <si>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</si>
  <si>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</si>
  <si>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</si>
  <si>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</si>
  <si>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</si>
  <si>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</si>
  <si>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</si>
  <si>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</si>
  <si>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</si>
  <si>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</si>
  <si>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</si>
  <si>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</si>
  <si>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</si>
  <si>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</si>
  <si>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</si>
  <si>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</si>
  <si>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</si>
  <si>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</si>
  <si>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</si>
  <si>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</si>
  <si>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</si>
  <si>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</si>
  <si>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</si>
  <si>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</si>
  <si>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</si>
  <si>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</si>
  <si>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</si>
  <si>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</si>
  <si>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</si>
  <si>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</si>
  <si>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</si>
  <si>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</si>
  <si>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</si>
  <si>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</si>
  <si>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</si>
  <si>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</si>
  <si>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</si>
  <si>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</si>
  <si>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</si>
  <si>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</si>
  <si>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</si>
  <si>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</si>
  <si>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</si>
  <si>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</si>
  <si>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</si>
  <si>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</si>
  <si>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</si>
  <si>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</si>
  <si>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</si>
  <si>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</si>
  <si>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</si>
  <si>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</si>
  <si>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</si>
  <si>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</si>
  <si>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</si>
  <si>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</si>
  <si>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</si>
  <si>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</si>
  <si>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</si>
  <si>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</si>
  <si>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</si>
  <si>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</si>
  <si>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</si>
  <si>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</si>
  <si>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</si>
  <si>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</si>
  <si>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</si>
  <si>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</si>
  <si>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</si>
  <si>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</si>
  <si>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</si>
  <si>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</si>
  <si>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</si>
  <si>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</si>
  <si>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</si>
  <si>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</si>
  <si>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</si>
  <si>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</si>
  <si>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</si>
  <si>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</si>
  <si>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</si>
  <si>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</si>
  <si>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</si>
  <si>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</si>
  <si>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</si>
  <si>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</si>
  <si>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</si>
  <si>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</si>
  <si>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</si>
  <si>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</si>
  <si>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</si>
  <si>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</si>
  <si>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</si>
  <si>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</si>
  <si>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</si>
  <si>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</si>
  <si>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</si>
  <si>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</si>
  <si>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</si>
  <si>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</si>
  <si>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</si>
  <si>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</si>
  <si>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</si>
  <si>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</si>
  <si>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</si>
  <si>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</si>
  <si>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</si>
  <si>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</si>
  <si>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</si>
  <si>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</si>
  <si>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</si>
  <si>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</si>
  <si>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</si>
  <si>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</si>
  <si>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</si>
  <si>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</si>
  <si>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</si>
  <si>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</si>
  <si>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</si>
  <si>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</si>
  <si>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</si>
  <si>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</si>
  <si>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</si>
  <si>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</si>
  <si>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</si>
  <si>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</si>
  <si>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</si>
  <si>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</si>
  <si>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</si>
  <si>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</si>
  <si>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</si>
  <si>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</si>
  <si>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</si>
  <si>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</si>
  <si>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</si>
  <si>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</si>
  <si>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</si>
  <si>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</si>
  <si>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</si>
  <si>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</si>
  <si>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</si>
  <si>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</si>
  <si>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</si>
  <si>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</si>
  <si>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</si>
  <si>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</si>
  <si>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</si>
  <si>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</si>
  <si>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</si>
  <si>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</si>
  <si>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</si>
  <si>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</si>
  <si>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</si>
  <si>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</si>
  <si>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</si>
  <si>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</si>
  <si>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</si>
  <si>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</si>
  <si>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</si>
  <si>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</si>
  <si>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</si>
  <si>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</si>
  <si>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</si>
  <si>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</si>
  <si>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</si>
  <si>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</si>
  <si>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</si>
  <si>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</si>
  <si>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</si>
  <si>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</si>
  <si>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</si>
  <si>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</si>
  <si>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</si>
  <si>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</si>
  <si>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</si>
  <si>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</si>
  <si>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</si>
  <si>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</si>
  <si>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</si>
  <si>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</si>
  <si>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</si>
  <si>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</si>
  <si>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</si>
  <si>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</si>
  <si>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</si>
  <si>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</si>
  <si>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</si>
  <si>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</si>
  <si>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</si>
  <si>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</si>
  <si>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</si>
  <si>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</si>
  <si>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</si>
  <si>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</si>
  <si>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</si>
  <si>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</si>
  <si>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</si>
  <si>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</si>
  <si>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</si>
  <si>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</si>
  <si>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</si>
  <si>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</si>
  <si>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</si>
  <si>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</si>
  <si>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</si>
  <si>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</si>
  <si>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</si>
  <si>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</si>
  <si>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</si>
  <si>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</si>
  <si>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</si>
  <si>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</si>
  <si>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</si>
  <si>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</si>
  <si>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</si>
  <si>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</si>
  <si>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</si>
  <si>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</si>
  <si>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</si>
  <si>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</si>
  <si>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</si>
  <si>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</si>
  <si>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</si>
  <si>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</si>
  <si>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</si>
  <si>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</si>
  <si>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</si>
  <si>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</si>
  <si>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</si>
  <si>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</si>
  <si>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</si>
  <si>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</si>
  <si>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</si>
  <si>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</si>
  <si>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</si>
  <si>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</si>
  <si>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</si>
  <si>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</si>
  <si>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</si>
  <si>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</si>
  <si>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</si>
  <si>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</si>
  <si>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</si>
  <si>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</si>
  <si>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</si>
  <si>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</si>
  <si>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</si>
  <si>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</si>
  <si>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</si>
  <si>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</si>
  <si>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</si>
  <si>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</si>
  <si>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</si>
  <si>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</si>
  <si>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</si>
  <si>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</si>
  <si>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</si>
  <si>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</si>
  <si>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</si>
  <si>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</si>
  <si>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</si>
  <si>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</si>
  <si>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</si>
  <si>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</si>
  <si>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</si>
  <si>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</si>
  <si>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</si>
  <si>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</si>
  <si>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</si>
  <si>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</si>
  <si>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</si>
  <si>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</si>
  <si>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</si>
  <si>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</si>
  <si>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</si>
  <si>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</si>
  <si>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</si>
  <si>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</si>
  <si>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</si>
  <si>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</si>
  <si>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</si>
  <si>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</si>
  <si>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</si>
  <si>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</si>
  <si>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</si>
  <si>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</si>
  <si>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</si>
  <si>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</si>
  <si>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</si>
  <si>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</si>
  <si>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</si>
  <si>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</si>
  <si>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</si>
  <si>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</si>
  <si>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</si>
  <si>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</si>
  <si>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</si>
  <si>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</si>
  <si>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</si>
  <si>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</si>
  <si>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</si>
  <si>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</si>
  <si>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</si>
  <si>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</si>
  <si>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</si>
  <si>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</si>
  <si>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</si>
  <si>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</si>
  <si>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</si>
  <si>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</si>
  <si>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</si>
  <si>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</si>
  <si>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</si>
  <si>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</si>
  <si>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</si>
  <si>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</si>
  <si>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</si>
  <si>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</si>
  <si>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</si>
  <si>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</si>
  <si>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</si>
  <si>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</si>
  <si>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</si>
  <si>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</si>
  <si>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</si>
  <si>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</si>
  <si>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</si>
  <si>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</si>
  <si>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</si>
  <si>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</si>
  <si>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</si>
  <si>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</si>
  <si>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</si>
  <si>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</si>
  <si>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</si>
  <si>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</si>
  <si>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</si>
  <si>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</si>
  <si>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</si>
  <si>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</si>
  <si>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</si>
  <si>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</si>
  <si>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</si>
  <si>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</si>
  <si>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</si>
  <si>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</si>
  <si>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</si>
  <si>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</si>
  <si>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</si>
  <si>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</si>
  <si>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</si>
  <si>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</si>
  <si>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</si>
  <si>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</si>
  <si>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</si>
  <si>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</si>
  <si>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</si>
  <si>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</si>
  <si>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</si>
  <si>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</si>
  <si>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</si>
  <si>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</si>
  <si>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</si>
  <si>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</si>
  <si>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</si>
  <si>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</si>
  <si>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</si>
  <si>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</si>
  <si>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</si>
  <si>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</si>
  <si>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</si>
  <si>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</si>
  <si>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</si>
  <si>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</si>
  <si>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</si>
  <si>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</si>
  <si>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</si>
  <si>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</si>
  <si>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</si>
  <si>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</si>
  <si>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</si>
  <si>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</si>
  <si>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</si>
  <si>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</si>
  <si>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</si>
  <si>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</si>
  <si>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</si>
  <si>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</si>
  <si>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</si>
  <si>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</si>
  <si>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</si>
  <si>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</si>
  <si>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</si>
  <si>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</si>
  <si>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</si>
  <si>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</si>
  <si>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</si>
  <si>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</si>
  <si>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</si>
  <si>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</si>
  <si>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</si>
  <si>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</si>
  <si>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</si>
  <si>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</si>
  <si>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</si>
  <si>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</si>
  <si>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</si>
  <si>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</si>
  <si>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</si>
  <si>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</si>
  <si>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</si>
  <si>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</si>
  <si>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</si>
  <si>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</si>
  <si>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</si>
  <si>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</si>
  <si>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</si>
  <si>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</si>
  <si>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</si>
  <si>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</si>
  <si>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</si>
  <si>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</si>
  <si>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</si>
  <si>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</si>
  <si>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</si>
  <si>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</si>
  <si>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</si>
  <si>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</si>
  <si>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</si>
  <si>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</si>
  <si>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</si>
  <si>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</si>
  <si>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</si>
  <si>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</si>
  <si>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</si>
  <si>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</si>
  <si>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</si>
  <si>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</si>
  <si>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</si>
  <si>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</si>
  <si>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</si>
  <si>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</si>
  <si>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</si>
  <si>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</si>
  <si>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</si>
  <si>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</si>
  <si>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</si>
  <si>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</si>
  <si>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</si>
  <si>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</si>
  <si>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</si>
  <si>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</si>
  <si>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</si>
  <si>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</si>
  <si>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</si>
  <si>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</si>
  <si>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</si>
  <si>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</si>
  <si>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</si>
  <si>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</si>
  <si>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</si>
  <si>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</si>
  <si>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</si>
  <si>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</si>
  <si>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</si>
  <si>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</si>
  <si>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</si>
  <si>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</si>
  <si>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</si>
  <si>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</si>
  <si>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</si>
  <si>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</si>
  <si>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</si>
  <si>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</si>
  <si>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</si>
  <si>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</si>
  <si>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</si>
  <si>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</si>
  <si>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</si>
  <si>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</si>
  <si>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</si>
  <si>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</si>
  <si>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</si>
  <si>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</si>
  <si>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</si>
  <si>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</si>
  <si>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</si>
  <si>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</si>
  <si>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</si>
  <si>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</si>
  <si>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</si>
  <si>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</si>
  <si>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</si>
  <si>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</si>
  <si>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</si>
  <si>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</si>
  <si>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</si>
  <si>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</si>
  <si>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</si>
  <si>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</si>
  <si>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</si>
  <si>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</si>
  <si>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</si>
  <si>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</si>
  <si>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</si>
  <si>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</si>
  <si>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</si>
  <si>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</si>
  <si>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</si>
  <si>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</si>
  <si>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</si>
  <si>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</si>
  <si>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</si>
  <si>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</si>
  <si>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</si>
  <si>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</si>
  <si>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</si>
  <si>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</si>
  <si>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</si>
  <si>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</si>
  <si>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</si>
  <si>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</si>
  <si>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</si>
  <si>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</si>
  <si>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</si>
  <si>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</si>
  <si>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</si>
  <si>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</si>
  <si>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</si>
  <si>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</si>
  <si>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</si>
  <si>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</si>
  <si>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</si>
  <si>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</si>
  <si>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</si>
  <si>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</si>
  <si>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</si>
  <si>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</si>
  <si>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</si>
  <si>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</si>
  <si>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</si>
  <si>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</si>
  <si>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</si>
  <si>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</si>
  <si>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</si>
  <si>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</si>
  <si>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</si>
  <si>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</si>
  <si>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</si>
  <si>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</si>
  <si>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</si>
  <si>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</si>
  <si>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</si>
  <si>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</si>
  <si>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</si>
  <si>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</si>
  <si>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</si>
  <si>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</si>
  <si>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</si>
  <si>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</si>
  <si>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</si>
  <si>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</si>
  <si>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</si>
  <si>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</si>
  <si>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</si>
  <si>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</si>
  <si>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</si>
  <si>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</si>
  <si>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</si>
  <si>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</si>
  <si>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</si>
  <si>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</si>
  <si>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</si>
  <si>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</si>
  <si>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</si>
  <si>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</si>
  <si>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</si>
  <si>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</si>
  <si>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</si>
  <si>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</si>
  <si>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</si>
  <si>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</si>
  <si>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</si>
  <si>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</si>
  <si>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</si>
  <si>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</si>
  <si>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</si>
  <si>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</si>
  <si>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</si>
  <si>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</si>
  <si>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</si>
  <si>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</si>
  <si>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</si>
  <si>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</si>
  <si>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</si>
  <si>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</si>
  <si>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</si>
  <si>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</si>
  <si>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</si>
  <si>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</si>
  <si>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</si>
  <si>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</si>
  <si>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</si>
  <si>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</si>
  <si>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</si>
  <si>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</si>
  <si>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</si>
  <si>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</si>
  <si>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</si>
  <si>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</si>
  <si>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</si>
  <si>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</si>
  <si>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</si>
  <si>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</si>
  <si>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</si>
  <si>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</si>
  <si>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</si>
  <si>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</si>
  <si>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</si>
  <si>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</si>
  <si>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</si>
  <si>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</si>
  <si>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</si>
  <si>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</si>
  <si>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</si>
  <si>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</si>
  <si>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</si>
  <si>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</si>
  <si>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</si>
  <si>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</si>
  <si>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</si>
  <si>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</si>
  <si>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</si>
  <si>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</si>
  <si>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</si>
  <si>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</si>
  <si>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</si>
  <si>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</si>
  <si>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</si>
  <si>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</si>
  <si>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</si>
  <si>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</si>
  <si>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</si>
  <si>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</si>
  <si>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</si>
  <si>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</si>
  <si>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</si>
  <si>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</si>
  <si>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</si>
  <si>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</si>
  <si>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</si>
  <si>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</si>
  <si>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</si>
  <si>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</si>
  <si>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</si>
  <si>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</si>
  <si>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</si>
  <si>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</si>
  <si>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</si>
  <si>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</si>
  <si>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</si>
  <si>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</si>
  <si>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</si>
  <si>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</si>
  <si>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</si>
  <si>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</si>
  <si>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</si>
  <si>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</si>
  <si>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</si>
  <si>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</si>
  <si>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</si>
  <si>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</si>
  <si>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</si>
  <si>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</si>
  <si>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</si>
  <si>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</si>
  <si>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</si>
  <si>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</si>
  <si>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</si>
  <si>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</si>
  <si>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</si>
  <si>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</si>
  <si>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</si>
  <si>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</si>
  <si>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</si>
  <si>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</si>
  <si>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</si>
  <si>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</si>
  <si>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</si>
  <si>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</si>
  <si>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</si>
  <si>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</si>
  <si>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</si>
  <si>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</si>
  <si>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</si>
  <si>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</si>
  <si>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</si>
  <si>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</si>
  <si>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</si>
  <si>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</si>
  <si>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</si>
  <si>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</si>
  <si>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</si>
  <si>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</si>
  <si>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</si>
  <si>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</si>
  <si>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</si>
  <si>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</si>
  <si>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</si>
  <si>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</si>
  <si>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</si>
  <si>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</si>
  <si>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</si>
  <si>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</si>
  <si>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</si>
  <si>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</si>
  <si>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</si>
  <si>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</si>
  <si>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</si>
  <si>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</si>
  <si>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</si>
  <si>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</si>
  <si>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</si>
  <si>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</si>
  <si>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</si>
  <si>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</si>
  <si>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</si>
  <si>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</si>
  <si>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</si>
  <si>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</si>
  <si>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</si>
  <si>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</si>
  <si>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</si>
  <si>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</si>
  <si>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</si>
  <si>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</si>
  <si>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</si>
  <si>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</si>
  <si>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</si>
  <si>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</si>
  <si>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</si>
  <si>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</si>
  <si>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</si>
  <si>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</si>
  <si>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</si>
  <si>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</si>
  <si>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</si>
  <si>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</si>
  <si>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</si>
  <si>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</si>
  <si>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</si>
  <si>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</si>
  <si>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</si>
  <si>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</si>
  <si>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</si>
  <si>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</si>
  <si>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</si>
  <si>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</si>
  <si>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</si>
  <si>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</si>
  <si>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</si>
  <si>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</si>
  <si>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</si>
  <si>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</si>
  <si>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</si>
  <si>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</si>
  <si>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</si>
  <si>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</si>
  <si>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</si>
  <si>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</si>
  <si>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</si>
  <si>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</si>
  <si>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</si>
  <si>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</si>
  <si>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</si>
  <si>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</si>
  <si>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</si>
  <si>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</si>
  <si>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</si>
  <si>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</si>
  <si>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</si>
  <si>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</si>
  <si>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</si>
  <si>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</si>
  <si>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</si>
  <si>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</si>
  <si>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</si>
  <si>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</si>
  <si>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</si>
  <si>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</si>
  <si>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</si>
  <si>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</si>
  <si>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</si>
  <si>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</si>
  <si>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</si>
  <si>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</si>
  <si>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</si>
  <si>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</si>
  <si>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</si>
  <si>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</si>
  <si>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</si>
  <si>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</si>
  <si>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</si>
  <si>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</si>
  <si>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</si>
  <si>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</si>
  <si>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</si>
  <si>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</si>
  <si>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</si>
  <si>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</si>
  <si>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</si>
  <si>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</si>
  <si>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</si>
  <si>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</si>
  <si>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</si>
  <si>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</si>
  <si>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</si>
  <si>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</si>
  <si>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</si>
  <si>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</si>
  <si>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</si>
  <si>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</si>
  <si>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</si>
  <si>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</si>
  <si>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</si>
  <si>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</si>
  <si>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</si>
  <si>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</si>
  <si>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</si>
  <si>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</si>
  <si>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</si>
  <si>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</si>
  <si>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</si>
  <si>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</si>
  <si>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</si>
  <si>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</si>
  <si>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</si>
  <si>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</si>
  <si>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</si>
  <si>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</si>
  <si>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</si>
  <si>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</si>
  <si>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</si>
  <si>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</si>
  <si>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</si>
  <si>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</si>
  <si>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</si>
  <si>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</si>
  <si>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</si>
  <si>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</si>
  <si>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</si>
  <si>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</si>
  <si>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</si>
  <si>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</si>
  <si>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</si>
  <si>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</si>
  <si>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</si>
  <si>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</si>
  <si>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</si>
  <si>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</si>
  <si>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</si>
  <si>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</si>
  <si>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</si>
  <si>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</si>
  <si>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</si>
  <si>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</si>
  <si>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</si>
  <si>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</si>
  <si>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</si>
  <si>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</si>
  <si>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</si>
  <si>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</si>
  <si>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</si>
  <si>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</si>
  <si>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</si>
  <si>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</si>
  <si>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</si>
  <si>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</si>
  <si>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</si>
  <si>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</si>
  <si>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</si>
  <si>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</si>
  <si>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</si>
  <si>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</si>
  <si>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</si>
  <si>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</si>
  <si>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</si>
  <si>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</si>
  <si>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</si>
  <si>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</si>
  <si>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</si>
  <si>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</si>
  <si>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</si>
  <si>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</si>
  <si>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</si>
  <si>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</si>
  <si>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</si>
  <si>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</si>
  <si>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</si>
  <si>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</si>
  <si>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</si>
  <si>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</si>
  <si>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</si>
  <si>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</si>
  <si>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</si>
  <si>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</si>
  <si>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</si>
  <si>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</si>
  <si>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</si>
  <si>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</si>
  <si>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</si>
  <si>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</si>
  <si>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</si>
  <si>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</si>
  <si>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</si>
  <si>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</si>
  <si>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</si>
  <si>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</si>
  <si>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</si>
  <si>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</si>
  <si>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</si>
  <si>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</si>
  <si>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</si>
  <si>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</si>
  <si>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</si>
  <si>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</si>
  <si>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</si>
  <si>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</si>
  <si>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</si>
  <si>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</si>
  <si>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</si>
  <si>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</si>
  <si>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</si>
  <si>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</si>
  <si>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</si>
  <si>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</si>
  <si>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</si>
  <si>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</si>
  <si>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</si>
  <si>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</si>
  <si>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</si>
  <si>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</si>
  <si>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</si>
  <si>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</si>
  <si>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</si>
  <si>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</si>
  <si>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</si>
  <si>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</si>
  <si>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</si>
  <si>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</si>
  <si>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</si>
  <si>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</si>
  <si>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</si>
  <si>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</si>
  <si>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</si>
  <si>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</si>
  <si>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</si>
  <si>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</si>
  <si>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</si>
  <si>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</si>
  <si>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</si>
  <si>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</si>
  <si>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</si>
  <si>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</si>
  <si>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</si>
  <si>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</si>
  <si>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</si>
  <si>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</si>
  <si>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</si>
  <si>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</si>
  <si>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</si>
  <si>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</si>
  <si>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</si>
  <si>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</si>
  <si>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</si>
  <si>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</si>
  <si>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</si>
  <si>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</si>
  <si>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</si>
  <si>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</si>
  <si>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</si>
  <si>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</si>
  <si>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</si>
  <si>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</si>
  <si>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</si>
  <si>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</si>
  <si>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</si>
  <si>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</si>
  <si>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</si>
  <si>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</si>
  <si>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</si>
  <si>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</si>
  <si>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</si>
  <si>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</si>
  <si>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</si>
  <si>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</si>
  <si>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</si>
  <si>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</si>
  <si>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</si>
  <si>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</si>
  <si>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</si>
  <si>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</si>
  <si>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</si>
  <si>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</si>
  <si>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</si>
  <si>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</si>
  <si>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</si>
  <si>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</si>
  <si>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</si>
  <si>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</si>
  <si>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</si>
  <si>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</si>
  <si>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</si>
  <si>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</si>
  <si>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</si>
  <si>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</si>
  <si>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</si>
  <si>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</si>
  <si>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</si>
  <si>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</si>
  <si>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</si>
  <si>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</si>
  <si>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</si>
  <si>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</si>
  <si>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</si>
  <si>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</si>
  <si>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</si>
  <si>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</si>
  <si>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</si>
  <si>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</si>
  <si>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</si>
  <si>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</si>
  <si>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</si>
  <si>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</si>
  <si>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</si>
  <si>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</si>
  <si>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</si>
  <si>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</si>
  <si>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</si>
  <si>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</si>
  <si>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</si>
  <si>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</si>
  <si>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</si>
  <si>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</si>
  <si>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</si>
  <si>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</si>
  <si>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</si>
  <si>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</si>
  <si>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</si>
  <si>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</si>
  <si>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</si>
  <si>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</si>
  <si>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</si>
  <si>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</si>
  <si>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</si>
  <si>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</si>
  <si>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</si>
  <si>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</si>
  <si>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</si>
  <si>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</si>
  <si>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</si>
  <si>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</si>
  <si>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</si>
  <si>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</si>
  <si>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</si>
  <si>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</si>
  <si>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</si>
  <si>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</si>
  <si>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</si>
  <si>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</si>
  <si>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</si>
  <si>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</si>
  <si>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</si>
  <si>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</si>
  <si>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</si>
  <si>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</si>
  <si>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</si>
  <si>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</si>
  <si>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</si>
  <si>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</si>
  <si>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</si>
  <si>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</si>
  <si>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</si>
  <si>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</si>
  <si>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</si>
  <si>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</si>
  <si>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</si>
  <si>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</si>
  <si>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</si>
  <si>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</si>
  <si>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</si>
  <si>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</si>
  <si>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</si>
  <si>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</si>
  <si>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</si>
  <si>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</si>
  <si>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</si>
  <si>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</si>
  <si>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</si>
  <si>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</si>
  <si>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</si>
  <si>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</si>
  <si>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</si>
  <si>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</si>
  <si>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</si>
  <si>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</si>
  <si>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</si>
  <si>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</si>
  <si>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</si>
  <si>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</si>
  <si>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</si>
  <si>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</si>
  <si>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</si>
  <si>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</si>
  <si>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</si>
  <si>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</si>
  <si>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</si>
  <si>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</si>
  <si>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</si>
  <si>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</si>
  <si>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</si>
  <si>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</si>
  <si>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</si>
  <si>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</si>
  <si>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</si>
  <si>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</si>
  <si>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</si>
  <si>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</si>
  <si>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</si>
  <si>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</si>
  <si>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</si>
  <si>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</si>
  <si>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</si>
  <si>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</si>
  <si>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</si>
  <si>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</si>
  <si>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</si>
  <si>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</si>
  <si>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</si>
  <si>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</si>
  <si>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</si>
  <si>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</si>
  <si>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</si>
  <si>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</si>
  <si>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</si>
  <si>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</si>
  <si>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</si>
  <si>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</si>
  <si>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</si>
  <si>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</si>
  <si>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</si>
  <si>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</si>
  <si>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</si>
  <si>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</si>
  <si>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</si>
  <si>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</si>
  <si>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</si>
  <si>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</si>
  <si>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</si>
  <si>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</si>
  <si>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</si>
  <si>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</si>
  <si>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</si>
  <si>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</si>
  <si>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</si>
  <si>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</si>
  <si>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</si>
  <si>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</si>
  <si>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</si>
  <si>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</si>
  <si>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</si>
  <si>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</si>
  <si>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</si>
  <si>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</si>
  <si>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</si>
  <si>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</si>
  <si>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</si>
  <si>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</si>
  <si>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</si>
  <si>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</si>
  <si>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</si>
  <si>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</si>
  <si>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</si>
  <si>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</si>
  <si>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</si>
  <si>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</si>
  <si>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</si>
  <si>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</si>
  <si>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</si>
  <si>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</si>
  <si>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</si>
  <si>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</si>
  <si>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</si>
  <si>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</si>
  <si>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</si>
  <si>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</si>
  <si>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</si>
  <si>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</si>
  <si>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</si>
  <si>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</si>
  <si>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</si>
  <si>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</si>
  <si>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</si>
  <si>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</si>
  <si>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</si>
  <si>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</si>
  <si>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</si>
  <si>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</si>
  <si>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</si>
  <si>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</si>
  <si>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</si>
  <si>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</si>
  <si>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</si>
  <si>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</si>
  <si>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</si>
  <si>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</si>
  <si>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</si>
  <si>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</si>
  <si>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</si>
  <si>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</si>
  <si>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</si>
  <si>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</si>
  <si>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</si>
  <si>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</si>
  <si>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</si>
  <si>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</si>
  <si>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</si>
  <si>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</si>
  <si>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</si>
  <si>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</si>
  <si>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</si>
  <si>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</si>
  <si>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</si>
  <si>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</si>
  <si>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</si>
  <si>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</si>
  <si>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</si>
  <si>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</si>
  <si>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</si>
  <si>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</si>
  <si>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</si>
  <si>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</si>
  <si>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</si>
  <si>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</si>
  <si>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</si>
  <si>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</si>
  <si>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</si>
  <si>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</si>
  <si>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</si>
  <si>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</si>
  <si>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</si>
  <si>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</si>
  <si>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</si>
  <si>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</si>
  <si>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</si>
  <si>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</si>
  <si>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</si>
  <si>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</si>
  <si>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</si>
  <si>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</si>
  <si>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</si>
  <si>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</si>
  <si>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</si>
  <si>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</si>
  <si>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</si>
  <si>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</si>
  <si>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</si>
  <si>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</si>
  <si>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</si>
  <si>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</si>
  <si>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</si>
  <si>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</si>
  <si>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</si>
  <si>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</si>
  <si>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</si>
  <si>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</si>
  <si>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</si>
  <si>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</si>
  <si>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</si>
  <si>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</si>
  <si>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</si>
  <si>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</si>
  <si>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</si>
  <si>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</si>
  <si>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</si>
  <si>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</si>
  <si>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</si>
  <si>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</si>
  <si>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</si>
  <si>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</si>
  <si>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</si>
  <si>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</si>
  <si>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</si>
  <si>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</si>
  <si>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</si>
  <si>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</si>
  <si>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</si>
  <si>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</si>
  <si>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</si>
  <si>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</si>
  <si>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</si>
  <si>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</si>
  <si>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</si>
  <si>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</si>
  <si>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</si>
  <si>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</si>
  <si>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</si>
  <si>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</si>
  <si>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</si>
  <si>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</si>
  <si>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</si>
  <si>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</si>
  <si>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</si>
  <si>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</si>
  <si>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</si>
  <si>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</si>
  <si>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</si>
  <si>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</si>
  <si>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</si>
  <si>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</si>
  <si>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</si>
  <si>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</si>
  <si>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</si>
  <si>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</si>
  <si>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</si>
  <si>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</si>
  <si>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</si>
  <si>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</si>
  <si>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</si>
  <si>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</si>
  <si>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</si>
  <si>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</si>
  <si>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</si>
  <si>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</si>
  <si>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</si>
  <si>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</si>
  <si>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</si>
  <si>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</si>
  <si>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</si>
  <si>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</si>
  <si>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</si>
  <si>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</si>
  <si>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</si>
  <si>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</si>
  <si>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</si>
  <si>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</si>
  <si>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</si>
  <si>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</si>
  <si>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</si>
  <si>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</si>
  <si>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</si>
  <si>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</si>
  <si>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</si>
  <si>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</si>
  <si>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</si>
  <si>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</si>
  <si>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</si>
  <si>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</si>
  <si>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</si>
  <si>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</si>
  <si>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</si>
  <si>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</si>
  <si>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</si>
  <si>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</si>
  <si>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</si>
  <si>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</si>
  <si>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</si>
  <si>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</si>
  <si>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</si>
  <si>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</si>
  <si>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</si>
  <si>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</si>
  <si>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</si>
  <si>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</si>
  <si>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</si>
  <si>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</si>
  <si>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</si>
  <si>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</si>
  <si>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</si>
  <si>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</si>
  <si>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</si>
  <si>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</si>
  <si>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</si>
  <si>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</si>
  <si>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</si>
  <si>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</si>
  <si>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</si>
  <si>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</si>
  <si>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</si>
  <si>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</si>
  <si>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</si>
  <si>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</si>
  <si>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</si>
  <si>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</si>
  <si>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</si>
  <si>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</si>
  <si>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</si>
  <si>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</si>
  <si>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</si>
  <si>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</si>
  <si>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</si>
  <si>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</si>
  <si>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</si>
  <si>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</si>
  <si>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</si>
  <si>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</si>
  <si>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</si>
  <si>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</si>
  <si>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</si>
  <si>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</si>
  <si>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</si>
  <si>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</si>
  <si>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</si>
  <si>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</si>
  <si>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</si>
  <si>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</si>
  <si>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</si>
  <si>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</si>
  <si>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</si>
  <si>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</si>
  <si>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</si>
  <si>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</si>
  <si>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</si>
  <si>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</si>
  <si>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</si>
  <si>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</si>
  <si>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</si>
  <si>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</si>
  <si>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</si>
  <si>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</si>
  <si>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</si>
  <si>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</si>
  <si>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</si>
  <si>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</si>
  <si>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</si>
  <si>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</si>
  <si>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</si>
  <si>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</si>
  <si>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</si>
  <si>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</si>
  <si>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</si>
  <si>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</si>
  <si>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</si>
  <si>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</si>
  <si>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</si>
  <si>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</si>
  <si>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</si>
  <si>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</si>
  <si>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</si>
  <si>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</si>
  <si>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</si>
  <si>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</si>
  <si>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</si>
  <si>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</si>
  <si>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</si>
  <si>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</si>
  <si>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</si>
  <si>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</si>
  <si>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</si>
  <si>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</si>
  <si>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</si>
  <si>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</si>
  <si>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</si>
  <si>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</si>
  <si>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</si>
  <si>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</si>
  <si>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</si>
  <si>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</si>
  <si>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</si>
  <si>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</si>
  <si>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</si>
  <si>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</si>
  <si>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</si>
  <si>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</si>
  <si>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</si>
  <si>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</si>
  <si>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</si>
  <si>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</si>
  <si>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</si>
  <si>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</si>
  <si>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</si>
  <si>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</si>
  <si>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</si>
  <si>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</si>
  <si>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</si>
  <si>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</si>
  <si>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</si>
  <si>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</si>
  <si>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</si>
  <si>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</si>
  <si>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</si>
  <si>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</si>
  <si>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</si>
  <si>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</si>
  <si>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</si>
  <si>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</si>
  <si>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</si>
  <si>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</si>
  <si>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</si>
  <si>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</si>
  <si>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</si>
  <si>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</si>
  <si>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</si>
  <si>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</si>
  <si>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</si>
  <si>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</si>
  <si>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</si>
  <si>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</si>
  <si>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</si>
  <si>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</si>
  <si>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</si>
  <si>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</si>
  <si>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</si>
  <si>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</si>
  <si>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</si>
  <si>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</si>
  <si>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</si>
  <si>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</si>
  <si>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</si>
  <si>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</si>
  <si>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</si>
  <si>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</si>
  <si>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</si>
  <si>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</si>
  <si>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</si>
  <si>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</si>
  <si>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</si>
  <si>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</si>
  <si>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</si>
  <si>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</si>
  <si>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</si>
  <si>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</si>
  <si>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</si>
  <si>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</si>
  <si>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</si>
  <si>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</si>
  <si>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</si>
  <si>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</si>
  <si>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</si>
  <si>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</si>
  <si>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</si>
  <si>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</si>
  <si>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</si>
  <si>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</si>
  <si>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</si>
  <si>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</si>
  <si>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</si>
  <si>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</si>
  <si>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</si>
  <si>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</si>
  <si>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</si>
  <si>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</si>
  <si>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</si>
  <si>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</si>
  <si>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</si>
  <si>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</si>
  <si>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</si>
  <si>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</si>
  <si>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</si>
  <si>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</si>
  <si>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</si>
  <si>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</si>
  <si>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</si>
  <si>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</si>
  <si>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</si>
  <si>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</si>
  <si>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</si>
  <si>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</si>
  <si>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</si>
  <si>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</si>
  <si>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</si>
  <si>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</si>
  <si>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</si>
  <si>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</si>
  <si>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</si>
  <si>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</si>
  <si>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</si>
  <si>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</si>
  <si>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</si>
  <si>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</si>
  <si>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</si>
  <si>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</si>
  <si>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</si>
  <si>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</si>
  <si>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</si>
  <si>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</si>
  <si>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</si>
  <si>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</si>
  <si>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</si>
  <si>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</si>
  <si>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</si>
  <si>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</si>
  <si>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</si>
  <si>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</si>
  <si>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</si>
  <si>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</si>
  <si>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</si>
  <si>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</si>
  <si>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</si>
  <si>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</si>
  <si>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</si>
  <si>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</si>
  <si>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</si>
  <si>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</si>
  <si>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</si>
  <si>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</si>
  <si>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</si>
  <si>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</si>
  <si>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</si>
  <si>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</si>
  <si>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</si>
  <si>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</si>
  <si>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</si>
  <si>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</si>
  <si>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</si>
  <si>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</si>
  <si>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</si>
  <si>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</si>
  <si>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</si>
  <si>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</si>
  <si>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</si>
  <si>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</si>
  <si>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</si>
  <si>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</si>
  <si>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</si>
  <si>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</si>
  <si>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</si>
  <si>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</si>
  <si>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</si>
  <si>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</si>
  <si>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</si>
  <si>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</si>
  <si>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</si>
  <si>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</si>
  <si>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</si>
  <si>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</si>
  <si>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</si>
  <si>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</si>
  <si>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</si>
  <si>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</si>
  <si>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</si>
  <si>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</si>
  <si>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</si>
  <si>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</si>
  <si>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</si>
  <si>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</si>
  <si>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</si>
  <si>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</si>
  <si>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</si>
  <si>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</si>
  <si>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</si>
  <si>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</si>
  <si>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</si>
  <si>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</si>
  <si>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</si>
  <si>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</si>
  <si>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</si>
  <si>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</si>
  <si>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</si>
  <si>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</si>
  <si>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</si>
  <si>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</si>
  <si>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</si>
  <si>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</si>
  <si>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</si>
  <si>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</si>
  <si>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</si>
  <si>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</si>
  <si>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</si>
  <si>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</si>
  <si>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</si>
  <si>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</si>
  <si>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</si>
  <si>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</si>
  <si>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</si>
  <si>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</si>
  <si>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</si>
  <si>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</si>
  <si>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</si>
  <si>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</si>
  <si>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</si>
  <si>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</si>
  <si>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</si>
  <si>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</si>
  <si>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</si>
  <si>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</si>
  <si>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</si>
  <si>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</si>
  <si>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</si>
  <si>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</si>
  <si>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</si>
  <si>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</si>
  <si>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</si>
  <si>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</si>
  <si>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</si>
  <si>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</si>
  <si>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</si>
  <si>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</si>
  <si>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</si>
  <si>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</si>
  <si>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</si>
  <si>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</si>
  <si>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</si>
  <si>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</si>
  <si>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</si>
  <si>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</si>
  <si>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</si>
  <si>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</si>
  <si>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</si>
  <si>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</si>
  <si>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</si>
  <si>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</si>
  <si>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</si>
  <si>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</si>
  <si>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</si>
  <si>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</si>
  <si>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</si>
  <si>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</si>
  <si>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</si>
  <si>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</si>
  <si>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</si>
  <si>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</si>
  <si>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</si>
  <si>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</si>
  <si>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</si>
  <si>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</si>
  <si>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</si>
  <si>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</si>
  <si>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</si>
  <si>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</si>
  <si>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</si>
  <si>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</si>
  <si>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</si>
  <si>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</si>
  <si>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</si>
  <si>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</si>
  <si>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</si>
  <si>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</si>
  <si>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</si>
  <si>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</si>
  <si>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</si>
  <si>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</si>
  <si>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</si>
  <si>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</si>
  <si>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</si>
  <si>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</si>
  <si>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</si>
  <si>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</si>
  <si>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</si>
  <si>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</si>
  <si>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</si>
  <si>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</si>
  <si>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</si>
  <si>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</si>
  <si>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</si>
  <si>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</si>
  <si>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</si>
  <si>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</si>
  <si>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</si>
  <si>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</si>
  <si>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</si>
  <si>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</si>
  <si>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</si>
  <si>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</si>
  <si>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</si>
  <si>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</si>
  <si>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</si>
  <si>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</si>
  <si>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</si>
  <si>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</si>
  <si>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</si>
  <si>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</si>
  <si>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</si>
  <si>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</si>
  <si>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</si>
  <si>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</si>
  <si>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</si>
  <si>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</si>
  <si>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</si>
  <si>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</si>
  <si>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</si>
  <si>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</si>
  <si>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</si>
  <si>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</si>
  <si>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</si>
  <si>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</si>
  <si>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</si>
  <si>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</si>
  <si>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</si>
  <si>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</si>
  <si>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</si>
  <si>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</si>
  <si>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</si>
  <si>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</si>
  <si>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</si>
  <si>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</si>
  <si>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</si>
  <si>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</si>
  <si>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</si>
  <si>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</si>
  <si>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</si>
  <si>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</si>
  <si>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</si>
  <si>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</si>
  <si>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</si>
  <si>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</si>
  <si>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</si>
  <si>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</si>
  <si>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</si>
  <si>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</si>
  <si>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</si>
  <si>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</si>
  <si>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</si>
  <si>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</si>
  <si>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</si>
  <si>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</si>
  <si>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</si>
  <si>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</si>
  <si>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</si>
  <si>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</si>
  <si>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</si>
  <si>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</si>
  <si>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</si>
  <si>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</si>
  <si>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</si>
  <si>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</si>
  <si>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</si>
  <si>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</si>
  <si>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</si>
  <si>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</si>
  <si>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</si>
  <si>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</si>
  <si>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</si>
  <si>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</si>
  <si>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</si>
  <si>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</si>
  <si>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</si>
  <si>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</si>
  <si>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</si>
  <si>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</si>
  <si>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</si>
  <si>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</si>
  <si>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</si>
  <si>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</si>
  <si>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</si>
  <si>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</si>
  <si>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</si>
  <si>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</si>
  <si>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</si>
  <si>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</si>
  <si>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</si>
  <si>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</si>
  <si>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</si>
  <si>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</si>
  <si>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</si>
  <si>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</si>
  <si>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</si>
  <si>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</si>
  <si>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</si>
  <si>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</si>
  <si>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</si>
  <si>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</si>
  <si>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</si>
  <si>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</si>
  <si>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</si>
  <si>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</si>
  <si>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</si>
  <si>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</si>
  <si>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</si>
  <si>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</si>
  <si>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</si>
  <si>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</si>
  <si>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</si>
  <si>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</si>
  <si>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</si>
  <si>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</si>
  <si>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</si>
  <si>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</si>
  <si>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</si>
  <si>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</si>
  <si>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</si>
  <si>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</si>
  <si>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</si>
  <si>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</si>
  <si>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</si>
  <si>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</si>
  <si>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</si>
  <si>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</si>
  <si>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</si>
  <si>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</si>
  <si>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</si>
  <si>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</si>
  <si>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</si>
  <si>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</si>
  <si>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</si>
  <si>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</si>
  <si>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</si>
  <si>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</si>
  <si>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</si>
  <si>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</si>
  <si>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</si>
  <si>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</si>
  <si>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</si>
  <si>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</si>
  <si>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</si>
  <si>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</si>
  <si>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</si>
  <si>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</si>
  <si>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</si>
  <si>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</si>
  <si>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</si>
  <si>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</si>
  <si>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</si>
  <si>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</si>
  <si>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</si>
  <si>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</si>
  <si>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</si>
  <si>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</si>
  <si>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</si>
  <si>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</si>
  <si>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</si>
  <si>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</si>
  <si>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</si>
  <si>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</si>
  <si>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</si>
  <si>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</si>
  <si>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</si>
  <si>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</si>
  <si>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</si>
  <si>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</si>
  <si>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</si>
  <si>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</si>
  <si>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</si>
  <si>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</si>
  <si>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</si>
  <si>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</si>
  <si>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</si>
  <si>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</si>
  <si>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</si>
  <si>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</si>
  <si>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</si>
  <si>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</si>
  <si>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</si>
  <si>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</si>
  <si>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</si>
  <si>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</si>
  <si>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</si>
  <si>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</si>
  <si>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</si>
  <si>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</si>
  <si>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</si>
  <si>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</si>
  <si>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</si>
  <si>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</si>
  <si>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</si>
  <si>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</si>
  <si>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</si>
  <si>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</si>
  <si>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</si>
  <si>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</si>
  <si>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</si>
  <si>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</si>
  <si>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</si>
  <si>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</si>
  <si>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</si>
  <si>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</si>
  <si>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</si>
  <si>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</si>
  <si>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</si>
  <si>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</si>
  <si>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</si>
  <si>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</si>
  <si>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</si>
  <si>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</si>
  <si>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</si>
  <si>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</si>
  <si>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</si>
  <si>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</si>
  <si>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</si>
  <si>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</si>
  <si>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</si>
  <si>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</si>
  <si>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</si>
  <si>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</si>
  <si>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</si>
  <si>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</si>
  <si>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</si>
  <si>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</si>
  <si>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</si>
  <si>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</si>
  <si>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</si>
  <si>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</si>
  <si>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</si>
  <si>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</si>
  <si>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</si>
  <si>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</si>
  <si>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</si>
  <si>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</si>
  <si>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</si>
  <si>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</si>
  <si>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</si>
  <si>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</si>
  <si>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</si>
  <si>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</si>
  <si>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</si>
  <si>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</si>
  <si>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</si>
  <si>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</si>
  <si>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</si>
  <si>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</si>
  <si>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</si>
  <si>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</si>
  <si>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</si>
  <si>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</si>
  <si>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</si>
  <si>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</si>
  <si>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</si>
  <si>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</si>
  <si>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</si>
  <si>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</si>
  <si>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</si>
  <si>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</si>
  <si>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</si>
  <si>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</si>
  <si>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</si>
  <si>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</si>
  <si>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</si>
  <si>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</si>
  <si>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</si>
  <si>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</si>
  <si>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</si>
  <si>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</si>
  <si>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</si>
  <si>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</si>
  <si>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</si>
  <si>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</si>
  <si>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</si>
  <si>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</si>
  <si>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</si>
  <si>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</si>
  <si>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</si>
  <si>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</si>
  <si>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</si>
  <si>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</si>
  <si>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</si>
  <si>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</si>
  <si>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</si>
  <si>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</si>
  <si>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</si>
  <si>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</si>
  <si>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</si>
  <si>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</si>
  <si>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</si>
  <si>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</si>
  <si>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</si>
  <si>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</si>
  <si>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</si>
  <si>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</si>
  <si>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</si>
  <si>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</si>
  <si>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</si>
  <si>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</si>
  <si>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</si>
  <si>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</si>
  <si>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</si>
  <si>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</si>
  <si>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</si>
  <si>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</si>
  <si>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</si>
  <si>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</si>
  <si>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</si>
  <si>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</si>
  <si>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</si>
  <si>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</si>
  <si>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</si>
  <si>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</si>
  <si>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</si>
  <si>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</si>
  <si>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</si>
  <si>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</si>
  <si>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</si>
  <si>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</si>
  <si>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</si>
  <si>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</si>
  <si>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</si>
  <si>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</si>
  <si>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</si>
  <si>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</si>
  <si>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</si>
  <si>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</si>
  <si>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</si>
  <si>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</si>
  <si>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</si>
  <si>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</si>
  <si>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</si>
  <si>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</si>
  <si>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</si>
  <si>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</si>
  <si>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</si>
  <si>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</si>
  <si>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</si>
  <si>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</si>
  <si>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</si>
  <si>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</si>
  <si>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</si>
  <si>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</si>
  <si>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</si>
  <si>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</si>
  <si>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</si>
  <si>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</si>
  <si>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</si>
  <si>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</si>
  <si>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</si>
  <si>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</si>
  <si>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</si>
  <si>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</si>
  <si>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</si>
  <si>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</si>
  <si>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</si>
  <si>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</si>
  <si>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</si>
  <si>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</si>
  <si>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</si>
  <si>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</si>
  <si>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</si>
  <si>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</si>
  <si>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</si>
  <si>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</si>
  <si>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</si>
  <si>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</si>
  <si>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</si>
  <si>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</si>
  <si>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</si>
  <si>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</si>
  <si>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</si>
  <si>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</si>
  <si>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</si>
  <si>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</si>
  <si>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</si>
  <si>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</si>
  <si>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</si>
  <si>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</si>
  <si>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</si>
  <si>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</si>
  <si>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</si>
  <si>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</si>
  <si>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</si>
  <si>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</si>
  <si>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</si>
  <si>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</si>
  <si>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</si>
  <si>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</si>
  <si>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</si>
  <si>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</si>
  <si>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</si>
  <si>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</si>
  <si>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</si>
  <si>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</si>
  <si>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</si>
  <si>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</si>
  <si>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</si>
  <si>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</si>
  <si>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</si>
  <si>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</si>
  <si>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</si>
  <si>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</si>
  <si>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</si>
  <si>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</si>
  <si>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</si>
  <si>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</si>
  <si>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</si>
  <si>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</si>
  <si>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</si>
  <si>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</si>
  <si>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</si>
  <si>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</si>
  <si>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</si>
  <si>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</si>
  <si>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</si>
  <si>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</si>
  <si>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</si>
  <si>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</si>
  <si>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</si>
  <si>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</si>
  <si>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</si>
  <si>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</si>
  <si>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</si>
  <si>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</si>
  <si>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</si>
  <si>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</si>
  <si>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</si>
  <si>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</si>
  <si>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</si>
  <si>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</si>
  <si>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</si>
  <si>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</si>
  <si>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</si>
  <si>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</si>
  <si>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</si>
  <si>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</si>
  <si>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</si>
  <si>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</si>
  <si>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</si>
  <si>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</si>
  <si>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</si>
  <si>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</si>
  <si>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</si>
  <si>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</si>
  <si>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</si>
  <si>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</si>
  <si>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</si>
  <si>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</si>
  <si>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</si>
  <si>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</si>
  <si>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</si>
  <si>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</si>
  <si>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</si>
  <si>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</si>
  <si>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</si>
  <si>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</si>
  <si>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</si>
  <si>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</si>
  <si>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</si>
  <si>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</si>
  <si>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</si>
  <si>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</si>
  <si>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</si>
  <si>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</si>
  <si>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</si>
  <si>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</si>
  <si>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</si>
  <si>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</si>
  <si>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</si>
  <si>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</si>
  <si>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</si>
  <si>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</si>
  <si>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</si>
  <si>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</si>
  <si>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</si>
  <si>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</si>
  <si>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</si>
  <si>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</si>
  <si>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</si>
  <si>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</si>
  <si>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</si>
  <si>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</si>
  <si>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</si>
  <si>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</si>
  <si>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</si>
  <si>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</si>
  <si>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</si>
  <si>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</si>
  <si>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</si>
  <si>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</si>
  <si>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</si>
  <si>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</si>
  <si>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</si>
  <si>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</si>
  <si>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</si>
  <si>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</si>
  <si>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</si>
  <si>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</si>
  <si>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</si>
  <si>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</si>
  <si>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</si>
  <si>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</si>
  <si>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</si>
  <si>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</si>
  <si>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</si>
  <si>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</si>
  <si>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</si>
  <si>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</si>
  <si>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</si>
  <si>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</si>
  <si>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</si>
  <si>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</si>
  <si>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</si>
  <si>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</si>
  <si>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</si>
  <si>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</si>
  <si>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</si>
  <si>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</si>
  <si>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</si>
  <si>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</si>
  <si>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</si>
  <si>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</si>
  <si>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</si>
  <si>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</si>
  <si>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</si>
  <si>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</si>
  <si>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</si>
  <si>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</si>
  <si>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</si>
  <si>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</si>
  <si>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</si>
  <si>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</si>
  <si>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</si>
  <si>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</si>
  <si>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</si>
  <si>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</si>
  <si>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</si>
  <si>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</si>
  <si>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</si>
  <si>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</si>
  <si>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</si>
  <si>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</si>
  <si>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</si>
  <si>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</si>
  <si>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</si>
  <si>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</si>
  <si>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</si>
  <si>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</si>
  <si>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</si>
  <si>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</si>
  <si>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</si>
  <si>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</si>
  <si>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</si>
  <si>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</si>
  <si>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</si>
  <si>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</si>
  <si>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</si>
  <si>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</si>
  <si>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</si>
  <si>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</si>
  <si>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</si>
  <si>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</si>
  <si>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</si>
  <si>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</si>
  <si>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</si>
  <si>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</si>
  <si>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</si>
  <si>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</si>
  <si>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</si>
  <si>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</si>
  <si>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</si>
  <si>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</si>
  <si>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</si>
  <si>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</si>
  <si>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</si>
  <si>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</si>
  <si>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</si>
  <si>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</si>
  <si>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</si>
  <si>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</si>
  <si>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</si>
  <si>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</si>
  <si>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</si>
  <si>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</si>
  <si>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</si>
  <si>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</si>
  <si>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</si>
  <si>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</si>
  <si>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</si>
  <si>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</si>
  <si>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</si>
  <si>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</si>
  <si>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</si>
  <si>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</si>
  <si>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</si>
  <si>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</si>
  <si>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</si>
  <si>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</si>
  <si>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</si>
  <si>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</si>
  <si>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</si>
  <si>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</si>
  <si>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</si>
  <si>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</si>
  <si>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</si>
  <si>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</si>
  <si>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</si>
  <si>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</si>
  <si>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</si>
  <si>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</si>
  <si>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</si>
  <si>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</si>
  <si>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</si>
  <si>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</si>
  <si>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</si>
  <si>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</si>
  <si>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</si>
  <si>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</si>
  <si>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</si>
  <si>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</si>
  <si>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</si>
  <si>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</si>
  <si>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</si>
  <si>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</si>
  <si>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</si>
  <si>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</si>
  <si>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</si>
  <si>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</si>
  <si>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</si>
  <si>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</si>
  <si>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</si>
  <si>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</si>
  <si>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</si>
  <si>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</si>
  <si>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</si>
  <si>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</si>
  <si>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</si>
  <si>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</si>
  <si>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</si>
  <si>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</si>
  <si>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</si>
  <si>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</si>
  <si>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</si>
  <si>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</si>
  <si>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</si>
  <si>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</si>
  <si>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</si>
  <si>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</si>
  <si>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</si>
  <si>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</si>
  <si>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</si>
  <si>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</si>
  <si>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</si>
  <si>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</si>
  <si>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</si>
  <si>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</si>
  <si>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</si>
  <si>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</si>
  <si>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</si>
  <si>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</si>
  <si>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</si>
  <si>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</si>
  <si>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</si>
  <si>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</si>
  <si>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</si>
  <si>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</si>
  <si>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</si>
  <si>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</si>
  <si>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</si>
  <si>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</si>
  <si>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</si>
  <si>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</si>
  <si>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</si>
  <si>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</si>
  <si>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</si>
  <si>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</si>
  <si>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</si>
  <si>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</si>
  <si>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</si>
  <si>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</si>
  <si>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</si>
  <si>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</si>
  <si>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</si>
  <si>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</si>
  <si>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</si>
  <si>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</si>
  <si>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</si>
  <si>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</si>
  <si>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</si>
  <si>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</si>
  <si>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</si>
  <si>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</si>
  <si>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</si>
  <si>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</si>
  <si>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</si>
  <si>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</si>
  <si>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</si>
  <si>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</si>
  <si>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</si>
  <si>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</si>
  <si>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</si>
  <si>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</si>
  <si>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</si>
  <si>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</si>
  <si>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</si>
  <si>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</si>
  <si>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</si>
  <si>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</si>
  <si>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</si>
  <si>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</si>
  <si>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</si>
  <si>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</si>
  <si>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</si>
  <si>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</si>
  <si>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</si>
  <si>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</si>
  <si>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</si>
  <si>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</si>
  <si>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</si>
  <si>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</si>
  <si>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</si>
  <si>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</si>
  <si>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</si>
  <si>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</si>
  <si>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</si>
  <si>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</si>
  <si>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</si>
  <si>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</si>
  <si>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</si>
  <si>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</si>
  <si>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</si>
  <si>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</si>
  <si>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</si>
  <si>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</si>
  <si>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</si>
  <si>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</si>
  <si>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</si>
  <si>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</si>
  <si>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</si>
  <si>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</si>
  <si>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</si>
  <si>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</si>
  <si>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</si>
  <si>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</si>
  <si>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</si>
  <si>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</si>
  <si>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</si>
  <si>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</si>
  <si>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</si>
  <si>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</si>
  <si>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</si>
  <si>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</si>
  <si>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</si>
  <si>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</si>
  <si>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</si>
  <si>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</si>
  <si>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</si>
  <si>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</si>
  <si>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</si>
  <si>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</si>
  <si>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</si>
  <si>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</si>
  <si>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</si>
  <si>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</si>
  <si>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</si>
  <si>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</si>
  <si>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</si>
  <si>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</si>
  <si>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</si>
  <si>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</si>
  <si>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</si>
  <si>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</si>
  <si>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</si>
  <si>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</si>
  <si>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</si>
  <si>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</si>
  <si>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</si>
  <si>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</si>
  <si>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</si>
  <si>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</si>
  <si>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</si>
  <si>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</si>
  <si>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</si>
  <si>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</si>
  <si>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</si>
  <si>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</si>
  <si>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</si>
  <si>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</si>
  <si>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</si>
  <si>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</si>
  <si>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</si>
  <si>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</si>
  <si>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</si>
  <si>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</si>
  <si>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</si>
  <si>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</si>
  <si>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</si>
  <si>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</si>
  <si>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</si>
  <si>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</si>
  <si>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</si>
  <si>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</si>
  <si>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</si>
  <si>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</si>
  <si>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</si>
  <si>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</si>
  <si>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</si>
  <si>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</si>
  <si>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</si>
  <si>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</si>
  <si>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</si>
  <si>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</si>
  <si>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</si>
  <si>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</si>
  <si>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</si>
  <si>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</si>
  <si>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</si>
  <si>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</si>
  <si>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</si>
  <si>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</si>
  <si>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</si>
  <si>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</si>
  <si>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</si>
  <si>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</si>
  <si>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</si>
  <si>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</si>
  <si>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</si>
  <si>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</si>
  <si>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</si>
  <si>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</si>
  <si>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</si>
  <si>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</si>
  <si>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</si>
  <si>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</si>
  <si>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</si>
  <si>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</si>
  <si>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</si>
  <si>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</si>
  <si>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</si>
  <si>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</si>
  <si>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</si>
  <si>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</si>
  <si>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</si>
  <si>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</si>
  <si>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</si>
  <si>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</si>
  <si>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</si>
  <si>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</si>
  <si>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</si>
  <si>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</si>
  <si>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</si>
  <si>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</si>
  <si>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</si>
  <si>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</si>
  <si>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</si>
  <si>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</si>
  <si>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</si>
  <si>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</si>
  <si>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</si>
  <si>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</si>
  <si>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</si>
  <si>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</si>
  <si>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</si>
  <si>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</si>
  <si>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</si>
  <si>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</si>
  <si>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</si>
  <si>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</si>
  <si>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</si>
  <si>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</si>
  <si>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</si>
  <si>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</si>
  <si>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</si>
  <si>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</si>
  <si>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</si>
  <si>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</si>
  <si>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</si>
  <si>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</si>
  <si>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</si>
  <si>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</si>
  <si>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</si>
  <si>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</si>
  <si>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</si>
  <si>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</si>
  <si>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</si>
  <si>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</si>
  <si>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</si>
  <si>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</si>
  <si>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</si>
  <si>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</si>
  <si>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</si>
  <si>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</si>
  <si>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</si>
  <si>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</si>
  <si>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</si>
  <si>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</si>
  <si>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</si>
  <si>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</si>
  <si>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</si>
  <si>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</si>
  <si>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</si>
  <si>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</si>
  <si>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</si>
  <si>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</si>
  <si>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</si>
  <si>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</si>
  <si>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</si>
  <si>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</si>
  <si>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</si>
  <si>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</si>
  <si>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</si>
  <si>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</si>
  <si>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</si>
  <si>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</si>
  <si>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</si>
  <si>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</si>
  <si>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</si>
  <si>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</si>
  <si>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</si>
  <si>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</si>
  <si>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</si>
  <si>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</si>
  <si>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</si>
  <si>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</si>
  <si>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</si>
  <si>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</si>
  <si>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</si>
  <si>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</si>
  <si>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</si>
  <si>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</si>
  <si>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</si>
  <si>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</si>
  <si>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</si>
  <si>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</si>
  <si>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</si>
  <si>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</si>
  <si>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</si>
  <si>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</si>
  <si>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</si>
  <si>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</si>
  <si>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</si>
  <si>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</si>
  <si>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</si>
  <si>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</si>
  <si>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</si>
  <si>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</si>
  <si>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</si>
  <si>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</si>
  <si>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</si>
  <si>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</si>
  <si>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</si>
  <si>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</si>
  <si>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</si>
  <si>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</si>
  <si>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</si>
  <si>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</si>
  <si>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</si>
  <si>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</si>
  <si>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</si>
  <si>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</si>
  <si>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</si>
  <si>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</si>
  <si>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</si>
  <si>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</si>
  <si>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</si>
  <si>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</si>
  <si>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</si>
  <si>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</si>
  <si>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</si>
  <si>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</si>
  <si>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</si>
  <si>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</si>
  <si>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</si>
  <si>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</si>
  <si>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</si>
  <si>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</si>
  <si>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</si>
  <si>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</si>
  <si>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</si>
  <si>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</si>
  <si>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</si>
  <si>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</si>
  <si>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</si>
  <si>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</si>
  <si>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</si>
  <si>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</si>
  <si>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</si>
  <si>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</si>
  <si>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</si>
  <si>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</si>
  <si>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</si>
  <si>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</si>
  <si>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</si>
  <si>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</si>
  <si>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</si>
  <si>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</si>
  <si>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</si>
  <si>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</si>
  <si>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</si>
  <si>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</si>
  <si>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</si>
  <si>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</si>
  <si>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</si>
  <si>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</si>
  <si>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</si>
  <si>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</si>
  <si>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</si>
  <si>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</si>
  <si>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</si>
  <si>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</si>
  <si>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</si>
  <si>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</si>
  <si>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</si>
  <si>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</si>
  <si>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</si>
  <si>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</si>
  <si>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</si>
  <si>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</si>
  <si>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</si>
  <si>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</si>
  <si>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</si>
  <si>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</si>
  <si>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</si>
  <si>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</si>
  <si>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</si>
  <si>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</si>
  <si>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</si>
  <si>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</si>
  <si>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</si>
  <si>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</si>
  <si>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</si>
  <si>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</si>
  <si>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</si>
  <si>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</si>
  <si>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</si>
  <si>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</si>
  <si>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</si>
  <si>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</si>
  <si>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</si>
  <si>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</si>
  <si>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</si>
  <si>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</si>
  <si>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</si>
  <si>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</si>
  <si>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</si>
  <si>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</si>
  <si>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</si>
  <si>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</si>
  <si>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</si>
  <si>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</si>
  <si>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</si>
  <si>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</si>
  <si>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</si>
  <si>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</si>
  <si>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</si>
  <si>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</si>
  <si>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</si>
  <si>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</si>
  <si>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</si>
  <si>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</si>
  <si>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</si>
  <si>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</si>
  <si>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</si>
  <si>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</si>
  <si>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</si>
  <si>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</si>
  <si>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</si>
  <si>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</si>
  <si>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</si>
  <si>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</si>
  <si>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</si>
  <si>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</si>
  <si>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</si>
  <si>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</si>
  <si>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</si>
  <si>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</si>
  <si>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</si>
  <si>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</si>
  <si>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</si>
  <si>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</si>
  <si>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</si>
  <si>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</si>
  <si>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</si>
  <si>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</si>
  <si>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</si>
  <si>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</si>
  <si>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</si>
  <si>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</si>
  <si>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</si>
  <si>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</si>
  <si>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</si>
  <si>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</si>
  <si>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</si>
  <si>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</si>
  <si>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</si>
  <si>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</si>
  <si>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</si>
  <si>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</si>
  <si>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</si>
  <si>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</si>
  <si>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</si>
  <si>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</si>
  <si>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</si>
  <si>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</si>
  <si>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</si>
  <si>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</si>
  <si>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</si>
  <si>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</si>
  <si>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</si>
  <si>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</si>
  <si>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</si>
  <si>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</si>
  <si>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</si>
  <si>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</si>
  <si>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</si>
  <si>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</si>
  <si>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</si>
  <si>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</si>
  <si>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</si>
  <si>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</si>
  <si>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</si>
  <si>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</si>
  <si>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</si>
  <si>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</si>
  <si>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</si>
  <si>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</si>
  <si>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</si>
  <si>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</si>
  <si>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</si>
  <si>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</si>
  <si>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</si>
  <si>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</si>
  <si>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</si>
  <si>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</si>
  <si>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</si>
  <si>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</si>
  <si>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</si>
  <si>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</si>
  <si>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</si>
  <si>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</si>
  <si>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</si>
  <si>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</si>
  <si>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</si>
  <si>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</si>
  <si>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</si>
  <si>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</si>
  <si>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</si>
  <si>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</si>
  <si>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</si>
  <si>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</si>
  <si>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</si>
  <si>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</si>
  <si>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</si>
  <si>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</si>
  <si>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</si>
  <si>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</si>
  <si>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</si>
  <si>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</si>
  <si>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</si>
  <si>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</si>
  <si>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</si>
  <si>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</si>
  <si>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</si>
  <si>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</si>
  <si>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</si>
  <si>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</si>
  <si>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</si>
  <si>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</si>
  <si>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</si>
  <si>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</si>
  <si>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</si>
  <si>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</si>
  <si>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</si>
  <si>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</si>
  <si>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</si>
  <si>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</si>
  <si>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</si>
  <si>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</si>
  <si>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</si>
  <si>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</si>
  <si>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</si>
  <si>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</si>
  <si>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</si>
  <si>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</si>
  <si>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</si>
  <si>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</si>
  <si>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</si>
  <si>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</si>
  <si>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</si>
  <si>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</si>
  <si>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</si>
  <si>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</si>
  <si>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</si>
  <si>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</si>
  <si>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</si>
  <si>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</si>
  <si>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</si>
  <si>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</si>
  <si>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</si>
  <si>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</si>
  <si>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</si>
  <si>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</si>
  <si>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</si>
  <si>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</si>
  <si>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</si>
  <si>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</si>
  <si>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</si>
  <si>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</si>
  <si>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</si>
  <si>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</si>
  <si>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</si>
  <si>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</si>
  <si>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</si>
  <si>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</si>
  <si>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</si>
  <si>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</si>
  <si>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</si>
  <si>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</si>
  <si>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</si>
  <si>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</si>
  <si>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</si>
  <si>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</si>
  <si>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</si>
  <si>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</si>
  <si>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</si>
  <si>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</si>
  <si>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</si>
  <si>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</si>
  <si>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</si>
  <si>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</si>
  <si>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</si>
  <si>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</si>
  <si>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</si>
  <si>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</si>
  <si>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</si>
  <si>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</si>
  <si>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</si>
  <si>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</si>
  <si>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</si>
  <si>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</si>
  <si>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</si>
  <si>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</si>
  <si>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</si>
  <si>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</si>
  <si>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</si>
  <si>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</si>
  <si>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</si>
  <si>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</si>
  <si>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</si>
  <si>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</si>
  <si>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</si>
  <si>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</si>
  <si>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</si>
  <si>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</si>
  <si>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</si>
  <si>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</si>
  <si>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</si>
  <si>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</si>
  <si>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</si>
  <si>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</si>
  <si>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</si>
  <si>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</si>
  <si>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</si>
  <si>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</si>
  <si>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</si>
  <si>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</si>
  <si>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</si>
  <si>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</si>
  <si>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</si>
  <si>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</si>
  <si>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</si>
  <si>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</si>
  <si>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</si>
  <si>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</si>
  <si>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</si>
  <si>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</si>
  <si>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</si>
  <si>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</si>
  <si>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</si>
  <si>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</si>
  <si>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</si>
  <si>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</si>
  <si>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</si>
  <si>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</si>
  <si>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</si>
  <si>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</si>
  <si>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</si>
  <si>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</si>
  <si>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</si>
  <si>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</si>
  <si>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</si>
  <si>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</si>
  <si>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</si>
  <si>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</si>
  <si>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</si>
  <si>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</si>
  <si>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</si>
  <si>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</si>
  <si>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</si>
  <si>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</si>
  <si>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</si>
  <si>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</si>
  <si>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</si>
  <si>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</si>
  <si>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</si>
  <si>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</si>
  <si>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</si>
  <si>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</si>
  <si>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</si>
  <si>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</si>
  <si>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</si>
  <si>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</si>
  <si>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</si>
  <si>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</si>
  <si>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</si>
  <si>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</si>
  <si>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</si>
  <si>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</si>
  <si>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</si>
  <si>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</si>
  <si>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</si>
  <si>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</si>
  <si>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</si>
  <si>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</si>
  <si>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</si>
  <si>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</si>
  <si>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</si>
  <si>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</si>
  <si>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</si>
  <si>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</si>
  <si>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</si>
  <si>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</si>
  <si>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</si>
  <si>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</si>
  <si>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</si>
  <si>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</si>
  <si>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</si>
  <si>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</si>
  <si>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</si>
  <si>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</si>
  <si>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</si>
  <si>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</si>
  <si>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</si>
  <si>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</si>
  <si>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</si>
  <si>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</si>
  <si>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</si>
  <si>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</si>
  <si>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</si>
  <si>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</si>
  <si>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</si>
  <si>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</si>
  <si>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</si>
  <si>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</si>
  <si>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</si>
  <si>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</si>
  <si>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</si>
  <si>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</si>
  <si>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</si>
  <si>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</si>
  <si>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</si>
  <si>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</si>
  <si>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</si>
  <si>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</si>
  <si>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</si>
  <si>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</si>
  <si>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</si>
  <si>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</si>
  <si>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</si>
  <si>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</si>
  <si>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</si>
  <si>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</si>
  <si>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</si>
  <si>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</si>
  <si>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</si>
  <si>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</si>
  <si>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</si>
  <si>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</si>
  <si>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</si>
  <si>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</si>
  <si>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</si>
  <si>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</si>
  <si>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</si>
  <si>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</si>
  <si>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</si>
  <si>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</si>
  <si>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</si>
  <si>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</si>
  <si>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</si>
  <si>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</si>
  <si>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</si>
  <si>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</si>
  <si>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</si>
  <si>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</si>
  <si>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</si>
  <si>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</si>
  <si>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</si>
  <si>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</si>
  <si>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</si>
  <si>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</si>
  <si>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</si>
  <si>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</si>
  <si>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</si>
  <si>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</si>
  <si>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</si>
  <si>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</si>
  <si>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</si>
  <si>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</si>
  <si>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</si>
  <si>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</si>
  <si>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</si>
  <si>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</si>
  <si>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</si>
  <si>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</si>
  <si>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</si>
  <si>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</si>
  <si>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</si>
  <si>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</si>
  <si>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</si>
  <si>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</si>
  <si>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</si>
  <si>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</si>
  <si>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</si>
  <si>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</si>
  <si>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</si>
  <si>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</si>
  <si>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</si>
  <si>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</si>
  <si>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</si>
  <si>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</si>
  <si>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</si>
  <si>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</si>
  <si>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</si>
  <si>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</si>
  <si>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</si>
  <si>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</si>
  <si>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</si>
  <si>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</si>
  <si>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</si>
  <si>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</si>
  <si>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</si>
  <si>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</si>
  <si>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</si>
  <si>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</si>
  <si>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</si>
  <si>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</si>
  <si>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</si>
  <si>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</si>
  <si>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</si>
  <si>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</si>
  <si>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</si>
  <si>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</si>
  <si>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</si>
  <si>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</si>
  <si>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</si>
  <si>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</si>
  <si>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</si>
  <si>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</si>
  <si>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</si>
  <si>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</si>
  <si>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</si>
  <si>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</si>
  <si>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</si>
  <si>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</si>
  <si>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</si>
  <si>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</si>
  <si>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</si>
  <si>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</si>
  <si>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</si>
  <si>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</si>
  <si>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</si>
  <si>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</si>
  <si>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</si>
  <si>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</si>
  <si>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</si>
  <si>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</si>
  <si>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</si>
  <si>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</si>
  <si>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</si>
  <si>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</si>
  <si>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</si>
  <si>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</si>
  <si>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</si>
  <si>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</si>
  <si>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</si>
  <si>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</si>
  <si>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</si>
  <si>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</si>
  <si>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</si>
  <si>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</si>
  <si>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</si>
  <si>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</si>
  <si>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</si>
  <si>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</si>
  <si>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</si>
  <si>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</si>
  <si>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</si>
  <si>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</si>
  <si>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</si>
  <si>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</si>
  <si>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</si>
  <si>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</si>
  <si>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</si>
  <si>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</si>
  <si>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</si>
  <si>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</si>
  <si>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</si>
  <si>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</si>
  <si>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</si>
  <si>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</si>
  <si>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</si>
  <si>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</si>
  <si>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</si>
  <si>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</si>
  <si>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</si>
  <si>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</si>
  <si>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</si>
  <si>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</si>
  <si>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</si>
  <si>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</si>
  <si>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</si>
  <si>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</si>
  <si>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</si>
  <si>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</si>
  <si>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</si>
  <si>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</si>
  <si>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</si>
  <si>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</si>
  <si>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</si>
  <si>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</si>
  <si>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</si>
  <si>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</si>
  <si>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</si>
  <si>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</si>
  <si>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</si>
  <si>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</si>
  <si>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</si>
  <si>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</si>
  <si>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</si>
  <si>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</si>
  <si>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</si>
  <si>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</si>
  <si>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</si>
  <si>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</si>
  <si>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</si>
  <si>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</si>
  <si>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</si>
  <si>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</si>
  <si>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</si>
  <si>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</si>
  <si>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</si>
  <si>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</si>
  <si>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</si>
  <si>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</si>
  <si>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</si>
  <si>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</si>
  <si>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</si>
  <si>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</si>
  <si>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</si>
  <si>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</si>
  <si>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</si>
  <si>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</si>
  <si>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</si>
  <si>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</si>
  <si>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</si>
  <si>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</si>
  <si>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</si>
  <si>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</si>
  <si>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</si>
  <si>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</si>
  <si>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</si>
  <si>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</si>
  <si>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</si>
  <si>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</si>
  <si>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</si>
  <si>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</si>
  <si>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</si>
  <si>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</si>
  <si>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</si>
  <si>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</si>
  <si>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</si>
  <si>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</si>
  <si>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</si>
  <si>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</si>
  <si>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</si>
  <si>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</si>
  <si>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</si>
  <si>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</si>
  <si>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</si>
  <si>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</si>
  <si>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</si>
  <si>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</si>
  <si>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</si>
  <si>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</si>
  <si>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</si>
  <si>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</si>
  <si>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</si>
  <si>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</si>
  <si>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</si>
  <si>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</si>
  <si>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</si>
  <si>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</si>
  <si>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</si>
  <si>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</si>
  <si>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</si>
  <si>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</si>
  <si>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</si>
  <si>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</si>
  <si>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</si>
  <si>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</si>
  <si>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</si>
  <si>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</si>
  <si>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</si>
  <si>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</si>
  <si>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</si>
  <si>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</si>
  <si>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</si>
  <si>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</si>
  <si>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</si>
  <si>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</si>
  <si>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</si>
  <si>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</si>
  <si>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</si>
  <si>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</si>
  <si>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</si>
  <si>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</si>
  <si>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</si>
  <si>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</si>
  <si>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</si>
  <si>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</si>
  <si>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</si>
  <si>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</si>
  <si>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</si>
  <si>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</si>
  <si>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</si>
  <si>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</si>
  <si>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</si>
  <si>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</si>
  <si>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</si>
  <si>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</si>
  <si>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</si>
  <si>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</si>
  <si>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</si>
  <si>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</si>
  <si>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</si>
  <si>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</si>
  <si>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</si>
  <si>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</si>
  <si>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</si>
  <si>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</si>
  <si>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</si>
  <si>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</si>
  <si>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</si>
  <si>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</si>
  <si>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</si>
  <si>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</si>
  <si>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</si>
  <si>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</si>
  <si>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</si>
  <si>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</si>
  <si>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</si>
  <si>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</si>
  <si>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</si>
  <si>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</si>
  <si>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</si>
  <si>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</si>
  <si>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</si>
  <si>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</si>
  <si>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</si>
  <si>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</si>
  <si>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</si>
  <si>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</si>
  <si>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</si>
  <si>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</si>
  <si>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</si>
  <si>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</si>
  <si>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</si>
  <si>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</si>
  <si>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</si>
  <si>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</si>
  <si>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</si>
  <si>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</si>
  <si>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</si>
  <si>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</si>
  <si>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</si>
  <si>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</si>
  <si>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</si>
  <si>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</si>
  <si>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</si>
  <si>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</si>
  <si>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</si>
  <si>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</si>
  <si>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</si>
  <si>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</si>
  <si>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</si>
  <si>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</si>
  <si>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</si>
  <si>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</si>
  <si>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</si>
  <si>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</si>
  <si>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</si>
  <si>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</si>
  <si>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</si>
  <si>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</si>
  <si>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</si>
  <si>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</si>
  <si>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</si>
  <si>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</si>
  <si>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</si>
  <si>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</si>
  <si>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</si>
  <si>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</si>
  <si>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</si>
  <si>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</si>
  <si>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</si>
  <si>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</si>
  <si>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</si>
  <si>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</si>
  <si>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</si>
  <si>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</si>
  <si>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</si>
  <si>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</si>
  <si>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</si>
  <si>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</si>
  <si>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</si>
  <si>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</si>
  <si>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</si>
  <si>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</si>
  <si>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</si>
  <si>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</si>
  <si>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</si>
  <si>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</si>
  <si>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</si>
  <si>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</si>
  <si>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</si>
  <si>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</si>
  <si>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</si>
  <si>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</si>
  <si>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</si>
  <si>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</si>
  <si>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</si>
  <si>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</si>
  <si>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</si>
  <si>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</si>
  <si>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</si>
  <si>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</si>
  <si>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</si>
  <si>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</si>
  <si>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</si>
  <si>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</si>
  <si>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</si>
  <si>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</si>
  <si>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</si>
  <si>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</si>
  <si>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</si>
  <si>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</si>
  <si>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</si>
  <si>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</si>
  <si>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</si>
  <si>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</si>
  <si>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</si>
  <si>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</si>
  <si>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</si>
  <si>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</si>
  <si>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</si>
  <si>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</si>
  <si>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</si>
  <si>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</si>
  <si>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</si>
  <si>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</si>
  <si>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</si>
  <si>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</si>
  <si>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</si>
  <si>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</si>
  <si>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</si>
  <si>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</si>
  <si>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</si>
  <si>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</si>
  <si>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</si>
  <si>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</si>
  <si>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</si>
  <si>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</si>
  <si>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</si>
  <si>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</si>
  <si>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</si>
  <si>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</si>
  <si>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</si>
  <si>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</si>
  <si>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</si>
  <si>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</si>
  <si>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</si>
  <si>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</si>
  <si>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</si>
  <si>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</si>
  <si>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</si>
  <si>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</si>
  <si>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</si>
  <si>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</si>
  <si>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</si>
  <si>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</si>
  <si>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</si>
  <si>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</si>
  <si>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</si>
  <si>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</si>
  <si>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</si>
  <si>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</si>
  <si>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</si>
  <si>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</si>
  <si>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</si>
  <si>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</si>
  <si>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</si>
  <si>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</si>
  <si>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</si>
  <si>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</si>
  <si>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</si>
  <si>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</si>
  <si>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</si>
  <si>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</si>
  <si>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</si>
  <si>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</si>
  <si>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</si>
  <si>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</si>
  <si>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</si>
  <si>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</si>
  <si>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</si>
  <si>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</si>
  <si>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</si>
  <si>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</si>
  <si>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</si>
  <si>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</si>
  <si>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</si>
  <si>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</si>
  <si>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</si>
  <si>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</si>
  <si>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</si>
  <si>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</si>
  <si>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</si>
  <si>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</si>
  <si>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</si>
  <si>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</si>
  <si>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</si>
  <si>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</si>
  <si>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</si>
  <si>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</si>
  <si>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</si>
  <si>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</si>
  <si>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</si>
  <si>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</si>
  <si>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</si>
  <si>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</si>
  <si>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</si>
  <si>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</si>
  <si>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</si>
  <si>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</si>
  <si>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</si>
  <si>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</si>
  <si>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</si>
  <si>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</si>
  <si>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</si>
  <si>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</si>
  <si>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</si>
  <si>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</si>
  <si>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</si>
  <si>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</si>
  <si>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</si>
  <si>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</si>
  <si>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</si>
  <si>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</si>
  <si>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</si>
  <si>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</si>
  <si>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</si>
  <si>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</si>
  <si>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</si>
  <si>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</si>
  <si>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</si>
  <si>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</si>
  <si>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</si>
  <si>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</si>
  <si>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</si>
  <si>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</si>
  <si>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</si>
  <si>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</si>
  <si>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</si>
  <si>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</si>
  <si>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</si>
  <si>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</si>
  <si>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</si>
  <si>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</si>
  <si>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</si>
  <si>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</si>
  <si>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</si>
  <si>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</si>
  <si>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</si>
  <si>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</si>
  <si>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</si>
  <si>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</si>
  <si>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</si>
  <si>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</si>
  <si>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</si>
  <si>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</si>
  <si>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</si>
  <si>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</si>
  <si>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</si>
  <si>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</si>
  <si>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</si>
  <si>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</si>
  <si>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</si>
  <si>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</si>
  <si>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</si>
  <si>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</si>
  <si>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</si>
  <si>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</si>
  <si>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</si>
  <si>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</si>
  <si>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</si>
  <si>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</si>
  <si>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</si>
  <si>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</si>
  <si>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</si>
  <si>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</si>
  <si>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</si>
  <si>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</si>
  <si>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</si>
  <si>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</si>
  <si>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</si>
  <si>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</si>
  <si>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</si>
  <si>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</si>
  <si>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</si>
  <si>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</si>
  <si>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</si>
  <si>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</si>
  <si>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</si>
  <si>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</si>
  <si>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</si>
  <si>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</si>
  <si>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</si>
  <si>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</si>
  <si>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</si>
  <si>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</si>
  <si>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</si>
  <si>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</si>
  <si>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</si>
  <si>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</si>
  <si>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</si>
  <si>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</si>
  <si>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</si>
  <si>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</si>
  <si>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</si>
  <si>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</si>
  <si>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</si>
  <si>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</si>
  <si>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</si>
  <si>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</si>
  <si>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</si>
  <si>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</si>
  <si>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</si>
  <si>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</si>
  <si>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</si>
  <si>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</si>
  <si>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</si>
  <si>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</si>
  <si>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</si>
  <si>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</si>
  <si>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</si>
  <si>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</si>
  <si>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</si>
  <si>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</si>
  <si>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</si>
  <si>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</si>
  <si>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</si>
  <si>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</si>
  <si>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</si>
  <si>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</si>
  <si>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</si>
  <si>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</si>
  <si>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</si>
  <si>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</si>
  <si>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</si>
  <si>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</si>
  <si>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</si>
  <si>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</si>
  <si>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</si>
  <si>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</si>
  <si>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</si>
  <si>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</si>
  <si>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</si>
  <si>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</si>
  <si>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</si>
  <si>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</si>
  <si>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</si>
  <si>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</si>
  <si>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</si>
  <si>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</si>
  <si>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</si>
  <si>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</si>
  <si>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</si>
  <si>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</si>
  <si>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</si>
  <si>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</si>
  <si>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</si>
  <si>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</si>
  <si>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</si>
  <si>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</si>
  <si>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</si>
  <si>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</si>
  <si>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</si>
  <si>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</si>
  <si>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</si>
  <si>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</si>
  <si>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</si>
  <si>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</si>
  <si>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</si>
  <si>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</si>
  <si>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</si>
  <si>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</si>
  <si>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</si>
  <si>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</si>
  <si>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</si>
  <si>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</si>
  <si>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</si>
  <si>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</si>
  <si>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</si>
  <si>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</si>
  <si>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</si>
  <si>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</si>
  <si>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</si>
  <si>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</si>
  <si>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</si>
  <si>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</si>
  <si>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</si>
  <si>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</si>
  <si>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</si>
  <si>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</si>
  <si>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</si>
  <si>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</si>
  <si>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</si>
  <si>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</si>
  <si>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</si>
  <si>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</si>
  <si>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</si>
  <si>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</si>
  <si>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</si>
  <si>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</si>
  <si>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</si>
  <si>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</si>
  <si>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</si>
  <si>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</si>
  <si>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</si>
  <si>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</si>
  <si>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</si>
  <si>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</si>
  <si>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</si>
  <si>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</si>
  <si>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</si>
  <si>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</si>
  <si>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</si>
  <si>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</si>
  <si>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</si>
  <si>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</si>
  <si>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</si>
  <si>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</si>
  <si>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</si>
  <si>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</si>
  <si>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</si>
  <si>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</si>
  <si>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</si>
  <si>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</si>
  <si>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</si>
  <si>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</si>
  <si>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</si>
  <si>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</si>
  <si>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</si>
  <si>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</si>
  <si>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</si>
  <si>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</si>
  <si>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</si>
  <si>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</si>
  <si>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</si>
  <si>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</si>
  <si>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</si>
  <si>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</si>
  <si>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</si>
  <si>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</si>
  <si>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</si>
  <si>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</si>
  <si>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</si>
  <si>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</si>
  <si>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</si>
  <si>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</si>
  <si>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</si>
  <si>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</si>
  <si>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</si>
  <si>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</si>
  <si>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</si>
  <si>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</si>
  <si>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</si>
  <si>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</si>
  <si>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</si>
  <si>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</si>
  <si>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</si>
  <si>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</si>
  <si>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</si>
  <si>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</si>
  <si>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</si>
  <si>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</si>
  <si>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</si>
  <si>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</si>
  <si>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</si>
  <si>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</si>
  <si>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</si>
  <si>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</si>
  <si>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</si>
  <si>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</si>
  <si>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</si>
  <si>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</si>
  <si>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</si>
  <si>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</si>
  <si>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</si>
  <si>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</si>
  <si>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</si>
  <si>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</si>
  <si>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</si>
  <si>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</si>
  <si>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</si>
  <si>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</si>
  <si>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</si>
  <si>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</si>
  <si>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</si>
  <si>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</si>
  <si>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</si>
  <si>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</si>
  <si>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</si>
  <si>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</si>
  <si>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</si>
  <si>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</si>
  <si>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</si>
  <si>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</si>
  <si>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</si>
  <si>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</si>
  <si>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</si>
  <si>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</si>
  <si>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</si>
  <si>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</si>
  <si>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</si>
  <si>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</si>
  <si>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</si>
  <si>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</si>
  <si>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</si>
  <si>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</si>
  <si>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</si>
  <si>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</si>
  <si>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</si>
  <si>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</si>
  <si>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</si>
  <si>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</si>
  <si>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</si>
  <si>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</si>
  <si>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</si>
  <si>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</si>
  <si>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</si>
  <si>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</si>
  <si>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</si>
  <si>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</si>
  <si>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</si>
  <si>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</si>
  <si>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</si>
  <si>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</si>
  <si>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</si>
  <si>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</si>
  <si>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</si>
  <si>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</si>
  <si>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</si>
  <si>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</si>
  <si>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</si>
  <si>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</si>
  <si>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</si>
  <si>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</si>
  <si>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</si>
  <si>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</si>
  <si>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</si>
  <si>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</si>
  <si>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</si>
  <si>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</si>
  <si>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</si>
  <si>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</si>
  <si>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</si>
  <si>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</si>
  <si>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</si>
  <si>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</si>
  <si>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</si>
  <si>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</si>
  <si>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</si>
  <si>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</si>
  <si>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</si>
  <si>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</si>
  <si>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</si>
  <si>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</si>
  <si>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</si>
  <si>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</si>
  <si>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</si>
  <si>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</si>
  <si>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</si>
  <si>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</si>
  <si>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</si>
  <si>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</si>
  <si>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</si>
  <si>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</si>
  <si>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</si>
  <si>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</si>
  <si>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</si>
  <si>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</si>
  <si>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</si>
  <si>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</si>
  <si>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</si>
  <si>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</si>
  <si>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</si>
  <si>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</si>
  <si>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</si>
  <si>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</si>
  <si>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</si>
  <si>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</si>
  <si>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</si>
  <si>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</si>
  <si>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</si>
  <si>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</si>
  <si>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</si>
  <si>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</si>
  <si>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</si>
  <si>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</si>
  <si>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</si>
  <si>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</si>
  <si>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</si>
  <si>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</si>
  <si>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</si>
  <si>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</si>
  <si>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</si>
  <si>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</si>
  <si>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</si>
  <si>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</si>
  <si>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</si>
  <si>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</si>
  <si>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</si>
  <si>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</si>
  <si>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</si>
  <si>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</si>
  <si>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</si>
  <si>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</si>
  <si>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</si>
  <si>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</si>
  <si>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</si>
  <si>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</si>
  <si>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</si>
  <si>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</si>
  <si>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</si>
  <si>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</si>
  <si>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</si>
  <si>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</si>
  <si>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</si>
  <si>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</si>
  <si>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</si>
  <si>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</si>
  <si>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</si>
  <si>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</si>
  <si>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</si>
  <si>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</si>
  <si>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</si>
  <si>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</si>
  <si>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</si>
  <si>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</si>
  <si>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</si>
  <si>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</si>
  <si>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</si>
  <si>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</si>
  <si>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</si>
  <si>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</si>
  <si>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</si>
  <si>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</si>
  <si>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</si>
  <si>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</si>
  <si>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</si>
  <si>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</si>
  <si>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</si>
  <si>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</si>
  <si>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</si>
  <si>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</si>
  <si>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</si>
  <si>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</si>
  <si>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</si>
  <si>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</si>
  <si>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</si>
  <si>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</si>
  <si>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</si>
  <si>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</si>
  <si>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</si>
  <si>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</si>
  <si>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</si>
  <si>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</si>
  <si>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</si>
  <si>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</si>
  <si>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</si>
  <si>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</si>
  <si>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</si>
  <si>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</si>
  <si>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</si>
  <si>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</si>
  <si>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</si>
  <si>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</si>
  <si>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</si>
  <si>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</si>
  <si>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</si>
  <si>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</si>
  <si>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</si>
  <si>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</si>
  <si>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</si>
  <si>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</si>
  <si>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</si>
  <si>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</si>
  <si>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</si>
  <si>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</si>
  <si>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</si>
  <si>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</si>
  <si>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</si>
  <si>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</si>
  <si>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</si>
  <si>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</si>
  <si>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</si>
  <si>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</si>
  <si>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</si>
  <si>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</si>
  <si>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</si>
  <si>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</si>
  <si>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</si>
  <si>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</si>
  <si>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</si>
  <si>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</si>
  <si>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</si>
  <si>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</si>
  <si>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</si>
  <si>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</si>
  <si>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</si>
  <si>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</si>
  <si>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</si>
  <si>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</si>
  <si>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</si>
  <si>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</si>
  <si>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</si>
  <si>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</si>
  <si>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</si>
  <si>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</si>
  <si>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</si>
  <si>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</si>
  <si>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</si>
  <si>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</si>
  <si>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</si>
  <si>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</si>
  <si>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</si>
  <si>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</si>
  <si>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</si>
  <si>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</si>
  <si>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</si>
  <si>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</si>
  <si>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</si>
  <si>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</si>
  <si>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</si>
  <si>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</si>
  <si>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</si>
  <si>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</si>
  <si>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</si>
  <si>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</si>
  <si>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</si>
  <si>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</si>
  <si>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</si>
  <si>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</si>
  <si>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</si>
  <si>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</si>
  <si>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</si>
  <si>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</si>
  <si>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</si>
  <si>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</si>
  <si>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</si>
  <si>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</si>
  <si>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</si>
  <si>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</si>
  <si>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</si>
  <si>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</si>
  <si>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</si>
  <si>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</si>
  <si>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</si>
  <si>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</si>
  <si>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</si>
  <si>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</si>
  <si>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</si>
  <si>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</si>
  <si>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</si>
  <si>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</si>
  <si>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</si>
  <si>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</si>
  <si>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</si>
  <si>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</si>
  <si>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</si>
  <si>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</si>
  <si>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</si>
  <si>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</si>
  <si>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</si>
  <si>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</si>
  <si>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</si>
  <si>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</si>
  <si>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</si>
  <si>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</si>
  <si>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</si>
  <si>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</si>
  <si>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</si>
  <si>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</si>
  <si>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</si>
  <si>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</si>
  <si>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</si>
  <si>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</si>
  <si>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</si>
  <si>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</si>
  <si>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</si>
  <si>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</si>
  <si>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</si>
  <si>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</si>
  <si>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</si>
  <si>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</si>
  <si>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</si>
  <si>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</si>
  <si>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</si>
  <si>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</si>
  <si>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</si>
  <si>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</si>
  <si>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</si>
  <si>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</si>
  <si>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</si>
  <si>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</si>
  <si>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</si>
  <si>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</si>
  <si>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</si>
  <si>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</si>
  <si>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</si>
  <si>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</si>
  <si>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</si>
  <si>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</si>
  <si>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</si>
  <si>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</si>
  <si>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</si>
  <si>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</si>
  <si>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</si>
  <si>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</si>
  <si>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</si>
  <si>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</si>
  <si>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</si>
  <si>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</si>
  <si>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</si>
  <si>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</si>
  <si>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</si>
  <si>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</si>
  <si>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</si>
  <si>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</si>
  <si>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</si>
  <si>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</si>
  <si>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</si>
  <si>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</si>
  <si>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</si>
  <si>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</si>
  <si>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</si>
  <si>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</si>
  <si>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</si>
  <si>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</si>
  <si>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</si>
  <si>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</si>
  <si>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</si>
  <si>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</si>
  <si>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</si>
  <si>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</si>
  <si>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</si>
  <si>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</si>
  <si>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</si>
  <si>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</si>
  <si>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</si>
  <si>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</si>
  <si>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</si>
  <si>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</si>
  <si>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</si>
  <si>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</si>
  <si>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</si>
  <si>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</si>
  <si>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</si>
  <si>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</si>
  <si>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</si>
  <si>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</si>
  <si>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</si>
  <si>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</si>
  <si>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</si>
  <si>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</si>
  <si>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</si>
  <si>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</si>
  <si>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</si>
  <si>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</si>
  <si>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</si>
  <si>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</si>
  <si>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</si>
  <si>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</si>
  <si>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</si>
  <si>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</si>
  <si>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</si>
  <si>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</si>
  <si>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</si>
  <si>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</si>
  <si>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</si>
  <si>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</si>
  <si>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</si>
  <si>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</si>
  <si>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</si>
  <si>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</si>
  <si>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</si>
  <si>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</si>
  <si>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</si>
  <si>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</si>
  <si>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</si>
  <si>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</si>
  <si>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</si>
  <si>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</si>
  <si>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</si>
  <si>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</si>
  <si>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</si>
  <si>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</si>
  <si>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</si>
  <si>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</si>
  <si>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</si>
  <si>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</si>
  <si>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</si>
  <si>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</si>
  <si>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</si>
  <si>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</si>
  <si>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</si>
  <si>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</si>
  <si>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</si>
  <si>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</si>
  <si>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</si>
  <si>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</si>
  <si>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</si>
  <si>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</si>
  <si>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</si>
  <si>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</si>
  <si>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</si>
  <si>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</si>
  <si>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</si>
  <si>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PCM-20251103-00000086</t>
  </si>
  <si>
    <t xml:space="preserve">ETA 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</si>
  <si>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</si>
  <si>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</si>
  <si>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</si>
  <si>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</si>
  <si>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</si>
  <si>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</si>
  <si>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</si>
  <si>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</si>
  <si>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</si>
  <si>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</si>
  <si>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</si>
  <si>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</si>
  <si>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</si>
  <si>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</si>
  <si>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</si>
  <si>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</si>
  <si>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</si>
  <si>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</si>
  <si>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</si>
  <si>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</si>
  <si>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</si>
  <si>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</si>
  <si>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</si>
  <si>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</si>
  <si>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</si>
  <si>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</si>
  <si>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</si>
  <si>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</si>
  <si>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</si>
  <si>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</si>
  <si>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</si>
  <si>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</si>
  <si>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</si>
  <si>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</si>
  <si>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</si>
  <si>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</si>
  <si>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</si>
  <si>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</si>
  <si>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</si>
  <si>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</si>
  <si>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</si>
  <si>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</si>
  <si>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</si>
  <si>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</si>
  <si>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</si>
  <si>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</si>
  <si>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</si>
  <si>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</si>
  <si>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</si>
  <si>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</si>
  <si>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</si>
  <si>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</si>
  <si>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</si>
  <si>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</si>
  <si>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</si>
  <si>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</si>
  <si>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</si>
  <si>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</si>
  <si>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</si>
  <si>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</si>
  <si>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</si>
  <si>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</si>
  <si>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</si>
  <si>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</si>
  <si>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</si>
  <si>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</si>
  <si>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</si>
  <si>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</si>
  <si>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</si>
  <si>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</si>
  <si>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</si>
  <si>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</si>
  <si>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</si>
  <si>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</si>
  <si>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</si>
  <si>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</si>
  <si>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</si>
  <si>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</si>
  <si>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</si>
  <si>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</si>
  <si>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</si>
  <si>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</si>
  <si>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</si>
  <si>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</si>
  <si>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</si>
  <si>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</si>
  <si>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PCM-20251102-00002148</t>
  </si>
  <si>
    <t>was night access issue / USF area team EM team on the way  40 mins</t>
  </si>
  <si>
    <t>NO PCM</t>
  </si>
  <si>
    <t>team facing major issue at site and other team on the way by PG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</si>
  <si>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</si>
  <si>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</si>
  <si>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</si>
  <si>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</si>
  <si>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</si>
  <si>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</si>
  <si>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PCM-20251103-00000293</t>
  </si>
  <si>
    <t xml:space="preserve">EM team at site </t>
  </si>
  <si>
    <t>PCM-20251103-00000162</t>
  </si>
  <si>
    <t>sectors down due to Rectfrie issue ,  under arrangement</t>
  </si>
  <si>
    <t>PCM-20251103-00000372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</si>
</sst>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0" totalsRowShown="0" headerRowDxfId="48" dataDxfId="47" headerRowBorderDxfId="45" tableBorderDxfId="46" totalsRowBorderDxfId="44">
  <autoFilter ref="A1:L9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1" totalsRowShown="0" headerRowDxfId="31" dataDxfId="30" headerRowBorderDxfId="28" tableBorderDxfId="29">
  <autoFilter ref="A1:L3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 totalsRowShown="0" headerRowDxfId="15" dataDxfId="14" headerRowBorderDxfId="12" tableBorderDxfId="13">
  <autoFilter ref="A1:L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301.34636261573905</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21701</v>
      </c>
      <c r="E3" s="134" t="s">
        <v>39021</v>
      </c>
      <c r="F3" s="135">
        <v>45964.071655092594</v>
      </c>
      <c r="G3" s="136">
        <f ca="1">IFERROR(NOW()-F3,"")</f>
        <v>0.22313344907161081</v>
      </c>
      <c r="H3" s="135">
        <v>45964.066550925927</v>
      </c>
      <c r="I3" s="133" t="str">
        <f>IFERROR(VLOOKUP(D3,DB!A:F,6,0),"")</f>
        <v>Generator-SG</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45964.294788541665</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45964.294788541665</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45964.294788541665</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45964.294788541665</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45964.294788541665</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45964.294788541665</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45964.294788541665</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45964.294788541665</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45964.294788541665</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45964.294788541665</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45964.294788541665</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45964.294788541665</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45964.294788541665</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45964.294788541665</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45964.294788541665</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45964.294788541665</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45964.294788541665</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45964.294788541665</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45964.294788541665</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45964.294788541665</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45964.294788541665</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45964.294788541665</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45964.294788541665</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45964.294788541665</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45964.294788541665</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45964.294788541665</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45964.294788541665</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45964.294788541665</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45964.294788541665</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45964.294788541665</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45964.294788541665</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45964.294788541665</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45964.294788541665</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45964.294788541665</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45964.294788541665</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45964.294788541665</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45964.294788541665</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45964.294788541665</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45964.294788541665</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45964.294788541665</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45964.294788541665</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45964.294788541665</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45964.294788541665</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45964.294788541665</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45964.294788541665</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45964.294788541665</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45964.294788541665</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45964.294788541665</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45964.294788541665</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45964.294788541665</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45964.294788541665</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45964.294788541665</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45964.294788541665</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45964.294788541665</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45964.294788541665</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45964.294788541665</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45964.294788541665</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45964.294788541665</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45964.294788541665</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45964.294788541665</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45964.294788541665</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45964.294788541665</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45964.294788541665</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45964.294788541665</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45964.294788541665</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45964.294788541665</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45964.294788541665</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45964.294788541665</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45964.294788541665</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45964.294788541665</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45964.294788541665</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45964.294788541665</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45964.294788541665</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45964.294788541665</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45964.294788541665</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45964.294788541665</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45964.294788541665</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45964.294788541665</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45964.294788541665</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45964.294788541665</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45964.294788541665</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45964.294788541665</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45964.294788541665</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45964.294788541665</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45964.294788541665</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45964.294788541665</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45964.294788541665</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45964.294788541665</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45964.294788541665</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45964.294788541665</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45964.294788541665</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45964.294788541665</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45964.294788541665</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45964.294788541665</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45964.294788541665</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45964.294788541665</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45964.294788541665</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45964.294788541665</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45964.294788541665</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45964.294788541665</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45964.294788541665</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45964.294788541665</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45964.294788541665</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45964.294788541665</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45964.294788541665</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45964.294788541665</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45964.294788541665</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45964.294788541665</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45964.294788541665</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12EEF270-3FB4-4BA0-95FE-34832A034A0D}"/>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139.29495057870372</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5.5527052083343733</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45964.294788541665</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45964.294788541665</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45964.294788541665</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45964.294788541665</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45964.294788541665</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45964.294788541665</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45964.294788541665</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45964.294788541665</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45964.294788541665</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45964.294788541665</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45964.294788541665</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45964.294788541665</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45964.294788541665</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45964.294788541665</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45964.294788541665</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45964.294788541665</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45964.294788541665</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45964.294788541665</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45964.294788541665</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45964.294788541665</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45964.294788541665</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45964.294788541665</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45964.294788541665</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45964.294788541665</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45964.294788541665</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45964.294788541665</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45964.294788541665</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45964.294788541665</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45964.294788541665</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45964.294788541665</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45964.294788541665</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45964.294788541665</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45964.294788541665</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45964.294788541665</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45964.294788541665</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45964.294788541665</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45964.294788541665</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45964.294788541665</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45964.294788541665</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45964.294788541665</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45964.294788541665</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45964.294788541665</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45964.294788541665</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45964.294788541665</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45964.294788541665</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45964.294788541665</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45964.294788541665</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45964.294788541665</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45964.294788541665</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45964.294788541665</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45964.294788541665</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45964.294788541665</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45964.294788541665</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45964.294788541665</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45964.294788541665</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45964.294788541665</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45964.294788541665</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45964.294788541665</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45964.294788541665</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45964.294788541665</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45964.294788541665</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45964.294788541665</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45964.294788541665</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45964.294788541665</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45964.294788541665</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45964.294788541665</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45964.294788541665</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45964.294788541665</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45964.294788541665</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45964.294788541665</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45964.294788541665</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45964.294788541665</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45964.294788541665</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45964.294788541665</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45964.294788541665</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45964.294788541665</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45964.294788541665</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45964.294788541665</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45964.294788541665</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45964.294788541665</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45964.294788541665</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45964.294788541665</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45964.294788541665</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45964.294788541665</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45964.294788541665</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45964.294788541665</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45964.294788541665</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45964.294788541665</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45964.294788541665</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45964.294788541665</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45964.294788541665</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45964.294788541665</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45964.294788541665</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45964.294788541665</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45964.294788541665</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45964.294788541665</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45964.294788541665</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45964.294788541665</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45964.294788541665</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45964.294788541665</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45964.294788541665</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45964.294788541665</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45964.294788541665</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45964.294788541665</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45964.294788541665</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45964.294788541665</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45964.294788541665</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45964.294788541665</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45964.294788541665</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45964.294788541665</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45964.294788541665</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45964.294788541665</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45964.294788541665</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45964.294788541665</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45964.294788541665</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45964.294788541665</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45964.294788541665</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45964.294788541665</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45964.294788541665</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45964.294788541665</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45964.294788541665</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45964.294788541665</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45964.294788541665</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45964.294788541665</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45964.294788541665</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45964.294788541665</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45964.294788541665</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45964.294788541665</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45964.294788541665</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45964.294788541665</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45964.294788541665</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45964.294788541665</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workbookViewId="0">
      <selection activeCell="D5" sqref="D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41" ca="1" si="0">IFERROR(NOW()-F2,"-")</f>
        <v>45964.294788541665</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45964.294788541665</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45964.294788541665</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45964.294788541665</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45964.294788541665</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45964.294788541665</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45964.294788541665</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45964.294788541665</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45964.294788541665</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45964.294788541665</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45964.294788541665</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45964.294788541665</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45964.294788541665</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45964.294788541665</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45964.294788541665</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45964.294788541665</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45964.294788541665</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45964.294788541665</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45964.294788541665</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45964.294788541665</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45964.294788541665</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45964.294788541665</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45964.294788541665</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45964.294788541665</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45964.294788541665</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45964.294788541665</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45964.294788541665</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45964.294788541665</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45964.294788541665</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45964.294788541665</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45964.294788541665</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45964.294788541665</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45964.294788541665</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45964.294788541665</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45964.294788541665</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45964.294788541665</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45964.294788541665</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45964.294788541665</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45964.294788541665</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45964.294788541665</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45964.294788541665</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45964.294788541665</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45964.294788541665</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45964.294788541665</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45964.294788541665</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45964.294788541665</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45964.294788541665</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45964.294788541665</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45964.294788541665</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45964.294788541665</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45964.294788541665</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45964.294788541665</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45964.294788541665</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45964.294788541665</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45964.294788541665</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45964.294788541665</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45964.294788541665</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45964.294788541665</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45964.294788541665</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45964.294788541665</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45964.294788541665</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45964.294788541665</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45964.294788541665</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45964.294788541665</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45964.294788541665</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45964.294788541665</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45964.294788541665</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45964.294788541665</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45964.294788541665</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45964.294788541665</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45964.294788541665</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45964.294788541665</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45964.294788541665</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45964.294788541665</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45964.294788541665</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45964.294788541665</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45964.294788541665</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45964.294788541665</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45964.294788541665</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45964.294788541665</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45964.294788541665</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45964.294788541665</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45964.294788541665</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45964.294788541665</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45964.294788541665</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45964.294788541665</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45964.294788541665</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45964.294788541665</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45964.294788541665</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45964.294788541665</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45964.294788541665</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45964.294788541665</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45964.294788541665</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45964.294788541665</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45964.294788541665</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45964.294788541665</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45964.294788541665</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45964.294788541665</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45964.294788541665</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45964.294788541665</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45964.294788541665</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45964.294788541665</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45964.294788541665</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45964.294788541665</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45964.294788541665</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45964.294788541665</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45964.294788541665</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45964.294788541665</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45964.294788541665</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45964.294788541665</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45964.294788541665</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45964.294788541665</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45964.294788541665</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45964.294788541665</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45964.294788541665</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45964.294788541665</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45964.294788541665</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45964.294788541665</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45964.294788541665</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45964.294788541665</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45964.294788541665</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45964.294788541665</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45964.294788541665</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45964.294788541665</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45964.294788541665</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45964.294788541665</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45964.294788541665</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45964.294788541665</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45964.294788541665</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45964.294788541665</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45964.294788541665</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45964.294788541665</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45964.294788541665</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45964.294788541665</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45964.294788541665</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45964.294788541665</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45964.294788541665</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45964.294788541665</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45964.294788541665</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45964.294788541665</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45964.294788541665</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45964.294788541665</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45964.294788541665</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45964.294788541665</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45964.294788541665</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45964.294788541665</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45964.294788541665</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45964.294788541665</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45964.294788541665</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45964.294788541665</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45964.294788541665</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45964.294788541665</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45964.294788541665</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45964.294788541665</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45964.294788541665</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45964.294788541665</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45964.294788541665</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45964.294788541665</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45964.294788541665</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45964.294788541665</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45964.294788541665</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45964.294788541665</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45964.294788541665</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45964.294788541665</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45964.294788541665</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45964.294788541665</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45964.294788541665</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45964.294788541665</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45964.294788541665</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45964.294788541665</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45964.294788541665</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45964.294788541665</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45964.294788541665</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45964.294788541665</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45964.294788541665</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45964.294788541665</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45964.294788541665</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45964.294788541665</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45964.294788541665</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45964.294788541665</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45964.294788541665</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45964.294788541665</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45964.294788541665</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45964.294788541665</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45964.294788541665</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45964.294788541665</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45964.294788541665</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45964.294788541665</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45964.294788541665</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45964.294788541665</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45964.294788541665</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45964.294788541665</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45964.294788541665</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45964.294788541665</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45964.294788541665</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45964.294788541665</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45964.294788541665</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45964.294788541665</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45964.294788541665</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45964.294788541665</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45964.294788541665</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45964.294788541665</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45964.294788541665</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45964.294788541665</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45964.294788541665</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45964.294788541665</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45964.294788541665</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45964.294788541665</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45964.294788541665</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45964.294788541665</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45964.294788541665</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45964.294788541665</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45964.294788541665</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45964.294788541665</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45964.294788541665</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45964.294788541665</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45964.294788541665</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45964.294788541665</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45964.294788541665</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45964.294788541665</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45964.294788541665</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45964.294788541665</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45964.294788541665</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45964.294788541665</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45964.294788541665</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45964.294788541665</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45964.294788541665</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45964.294788541665</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45964.294788541665</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45964.294788541665</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45964.294788541665</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45964.294788541665</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45964.294788541665</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45964.294788541665</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45964.294788541665</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45964.294788541665</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45964.294788541665</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45964.294788541665</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45964.294788541665</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45964.294788541665</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45964.294788541665</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45964.294788541665</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45964.294788541665</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45964.294788541665</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45964.294788541665</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45964.294788541665</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45964.294788541665</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45964.294788541665</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45964.294788541665</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45964.294788541665</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45964.294788541665</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45964.294788541665</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45964.294788541665</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45964.294788541665</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45964.294788541665</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45964.294788541665</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45964.294788541665</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45964.294788541665</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45964.294788541665</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45964.294788541665</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45964.294788541665</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45964.294788541665</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45964.294788541665</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45964.294788541665</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45964.294788541665</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45964.294788541665</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45964.294788541665</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45964.294788541665</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45964.294788541665</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45964.294788541665</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45964.294788541665</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45964.294788541665</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45964.294788541665</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45964.294788541665</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45964.294788541665</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45964.294788541665</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45964.294788541665</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45964.294788541665</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45964.294788541665</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45964.294788541665</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45964.294788541665</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45964.294788541665</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45964.294788541665</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45964.294788541665</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45964.294788541665</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45964.294788541665</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45964.294788541665</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45964.294788541665</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45964.294788541665</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45964.294788541665</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45964.294788541665</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45964.294788541665</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45964.294788541665</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45964.294788541665</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45964.294788541665</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45964.294788541665</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45964.294788541665</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45964.294788541665</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45964.294788541665</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45964.294788541665</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45964.294788541665</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45964.294788541665</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45964.294788541665</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45964.294788541665</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45964.294788541665</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45964.294788541665</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45964.294788541665</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45964.294788541665</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45964.294788541665</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45964.294788541665</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45964.294788541665</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45964.294788541665</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45964.294788541665</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45964.294788541665</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45964.294788541665</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45964.294788541665</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45964.294788541665</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45964.294788541665</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45964.294788541665</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45964.294788541665</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45964.294788541665</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45964.294788541665</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45964.294788541665</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45964.294788541665</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45964.294788541665</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45964.294788541665</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45964.294788541665</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45964.294788541665</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45964.294788541665</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45964.294788541665</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45964.294788541665</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45964.294788541665</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45964.294788541665</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45964.294788541665</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45964.294788541665</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45964.294788541665</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45964.294788541665</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45964.294788541665</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45964.294788541665</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45964.294788541665</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45964.294788541665</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45964.294788541665</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45964.294788541665</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45964.294788541665</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45964.294788541665</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45964.294788541665</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45964.294788541665</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45964.294788541665</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45964.294788541665</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45964.294788541665</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45964.294788541665</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45964.294788541665</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45964.294788541665</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45964.294788541665</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45964.294788541665</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45964.294788541665</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45964.294788541665</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45964.294788541665</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45964.294788541665</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45964.294788541665</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45964.294788541665</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45964.294788541665</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45964.294788541665</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45964.294788541665</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45964.294788541665</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45964.294788541665</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45964.294788541665</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45964.294788541665</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45964.294788541665</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45964.294788541665</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45964.294788541665</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45964.294788541665</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45964.294788541665</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45964.294788541665</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45964.294788541665</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45964.294788541665</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45964.294788541665</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45964.294788541665</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45964.294788541665</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45964.294788541665</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45964.294788541665</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45964.294788541665</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45964.294788541665</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45964.294788541665</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45964.294788541665</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45964.294788541665</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45964.294788541665</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45964.294788541665</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45964.294788541665</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45964.294788541665</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45964.294788541665</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45964.294788541665</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45964.294788541665</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45964.294788541665</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45964.294788541665</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45964.294788541665</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45964.294788541665</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45964.294788541665</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45964.294788541665</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45964.294788541665</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45964.294788541665</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45964.294788541665</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45964.294788541665</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45964.294788541665</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45964.294788541665</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45964.294788541665</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45964.294788541665</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45964.294788541665</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45964.294788541665</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45964.294788541665</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45964.294788541665</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45964.294788541665</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45964.294788541665</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45964.294788541665</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45964.294788541665</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45964.294788541665</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45964.294788541665</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45964.294788541665</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45964.294788541665</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45964.294788541665</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45964.294788541665</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45964.294788541665</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45964.294788541665</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45964.294788541665</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45964.294788541665</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45964.294788541665</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45964.294788541665</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45964.294788541665</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45964.294788541665</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45964.294788541665</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45964.294788541665</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45964.294788541665</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45964.294788541665</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45964.294788541665</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45964.294788541665</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45964.294788541665</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45964.294788541665</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45964.294788541665</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45964.294788541665</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45964.294788541665</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45964.294788541665</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45964.294788541665</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45964.294788541665</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45964.294788541665</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45964.294788541665</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45964.294788541665</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45964.294788541665</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45964.294788541665</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45964.294788541665</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45964.294788541665</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45964.294788541665</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45964.294788541665</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45964.294788541665</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45964.294788541665</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45964.294788541665</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45964.294788541665</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45964.294788541665</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45964.294788541665</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45964.294788541665</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45964.294788541665</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45964.294788541665</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45964.294788541665</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45964.294788541665</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45964.294788541665</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45964.294788541665</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45964.294788541665</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45964.294788541665</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45964.294788541665</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45964.294788541665</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45964.294788541665</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45964.294788541665</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45964.294788541665</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45964.294788541665</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45964.294788541665</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45964.294788541665</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45964.294788541665</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45964.294788541665</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45964.294788541665</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45964.294788541665</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45964.294788541665</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45964.294788541665</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45964.294788541665</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45964.294788541665</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45964.294788541665</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45964.294788541665</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45964.294788541665</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45964.294788541665</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45964.294788541665</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45964.294788541665</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45964.294788541665</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45964.294788541665</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45964.294788541665</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45964.294788541665</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45964.294788541665</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45964.294788541665</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45964.294788541665</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45964.294788541665</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45964.294788541665</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45964.294788541665</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45964.294788541665</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45964.294788541665</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45964.294788541665</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45964.294788541665</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45964.294788541665</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45964.294788541665</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45964.294788541665</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45964.294788541665</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45964.294788541665</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45964.294788541665</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45964.294788541665</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45964.294788541665</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45964.294788541665</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45964.294788541665</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45964.294788541665</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45964.294788541665</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45964.294788541665</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45964.294788541665</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45964.294788541665</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45964.294788541665</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45964.294788541665</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45964.294788541665</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45964.294788541665</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45964.294788541665</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45964.294788541665</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45964.294788541665</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45964.294788541665</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45964.294788541665</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45964.294788541665</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45964.294788541665</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45964.294788541665</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45964.294788541665</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45964.294788541665</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45964.294788541665</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45964.294788541665</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45964.294788541665</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45964.294788541665</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45964.294788541665</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45964.294788541665</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45964.294788541665</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45964.294788541665</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45964.294788541665</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45964.294788541665</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45964.294788541665</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45964.294788541665</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45964.294788541665</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45964.294788541665</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45964.294788541665</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45964.294788541665</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45964.294788541665</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45964.294788541665</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45964.294788541665</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45964.294788541665</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45964.294788541665</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45964.294788541665</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45964.294788541665</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45964.294788541665</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45964.294788541665</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45964.294788541665</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45964.294788541665</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45964.294788541665</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45964.294788541665</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45964.294788541665</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45964.294788541665</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45964.294788541665</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45964.294788541665</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45964.294788541665</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45964.294788541665</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45964.294788541665</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45964.294788541665</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45964.294788541665</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45964.294788541665</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45964.294788541665</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45964.294788541665</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45964.294788541665</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45964.294788541665</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45964.294788541665</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45964.294788541665</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45964.294788541665</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45964.294788541665</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45964.294788541665</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45964.294788541665</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45964.294788541665</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45964.294788541665</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45964.294788541665</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45964.294788541665</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45964.294788541665</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45964.294788541665</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45964.294788541665</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45964.294788541665</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45964.294788541665</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45964.294788541665</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45964.294788541665</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45964.294788541665</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45964.294788541665</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45964.294788541665</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45964.294788541665</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45964.294788541665</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45964.294788541665</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45964.294788541665</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45964.294788541665</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45964.294788541665</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45964.294788541665</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45964.294788541665</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45964.294788541665</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45964.294788541665</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45964.294788541665</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45964.294788541665</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45964.294788541665</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45964.294788541665</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45964.294788541665</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45964.294788541665</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45964.294788541665</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45964.294788541665</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45964.294788541665</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45964.294788541665</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45964.294788541665</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45964.294788541665</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45964.294788541665</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45964.294788541665</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45964.294788541665</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45964.294788541665</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45964.294788541665</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45964.294788541665</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45964.294788541665</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45964.294788541665</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45964.294788541665</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45964.294788541665</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45964.294788541665</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45964.294788541665</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45964.294788541665</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45964.294788541665</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45964.294788541665</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45964.294788541665</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45964.294788541665</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45964.294788541665</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45964.294788541665</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45964.294788541665</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45964.294788541665</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45964.294788541665</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45964.294788541665</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45964.294788541665</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45964.294788541665</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45964.294788541665</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45964.294788541665</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45964.294788541665</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45964.294788541665</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45964.294788541665</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45964.294788541665</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45964.294788541665</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45964.294788541665</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45964.294788541665</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45964.294788541665</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45964.294788541665</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45964.294788541665</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45964.294788541665</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45964.294788541665</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45964.294788541665</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45964.294788541665</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45964.294788541665</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45964.294788541665</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45964.294788541665</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45964.294788541665</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45964.294788541665</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45964.294788541665</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45964.294788541665</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45964.294788541665</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45964.294788541665</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45964.294788541665</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45964.294788541665</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45964.294788541665</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45964.294788541665</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45964.294788541665</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45964.294788541665</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45964.294788541665</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45964.294788541665</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45964.294788541665</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45964.294788541665</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45964.294788541665</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45964.294788541665</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45964.294788541665</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45964.294788541665</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45964.294788541665</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45964.294788541665</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45964.294788541665</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45964.294788541665</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45964.294788541665</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45964.294788541665</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45964.294788541665</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45964.294788541665</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45964.294788541665</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45964.294788541665</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45964.294788541665</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45964.294788541665</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45964.294788541665</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45964.294788541665</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45964.294788541665</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45964.294788541665</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45964.294788541665</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45964.294788541665</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45964.294788541665</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45964.294788541665</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45964.294788541665</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45964.294788541665</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45964.294788541665</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45964.294788541665</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45964.294788541665</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45964.294788541665</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45964.294788541665</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45964.294788541665</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45964.294788541665</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45964.294788541665</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45964.294788541665</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45964.294788541665</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45964.294788541665</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45964.294788541665</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45964.294788541665</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45964.294788541665</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45964.294788541665</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45964.294788541665</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45964.294788541665</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45964.294788541665</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45964.294788541665</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45964.294788541665</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45964.294788541665</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45964.294788541665</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45964.294788541665</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45964.294788541665</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45964.294788541665</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45964.294788541665</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45964.294788541665</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45964.294788541665</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45964.294788541665</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45964.294788541665</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45964.294788541665</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45964.294788541665</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45964.294788541665</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45964.294788541665</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45964.294788541665</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45964.294788541665</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45964.294788541665</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45964.294788541665</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45964.294788541665</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45964.294788541665</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45964.294788541665</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45964.294788541665</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45964.294788541665</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45964.294788541665</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45964.294788541665</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45964.294788541665</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45964.294788541665</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45964.294788541665</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45964.294788541665</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45964.294788541665</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45964.294788541665</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45964.294788541665</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45964.294788541665</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45964.294788541665</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45964.294788541665</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45964.294788541665</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45964.294788541665</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45964.294788541665</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45964.294788541665</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45964.294788541665</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45964.294788541665</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45964.294788541665</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45964.294788541665</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45964.294788541665</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45964.294788541665</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45964.294788541665</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45964.294788541665</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45964.294788541665</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45964.294788541665</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45964.294788541665</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45964.294788541665</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45964.294788541665</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45964.294788541665</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45964.294788541665</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45964.294788541665</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45964.294788541665</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45964.294788541665</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45964.294788541665</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45964.294788541665</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45964.294788541665</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45964.294788541665</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45964.294788541665</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45964.294788541665</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45964.294788541665</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45964.294788541665</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45964.294788541665</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45964.294788541665</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45964.294788541665</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45964.294788541665</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45964.294788541665</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45964.294788541665</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45964.294788541665</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45964.294788541665</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45964.294788541665</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45964.294788541665</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45964.294788541665</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45964.294788541665</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45964.294788541665</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45964.294788541665</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45964.294788541665</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45964.294788541665</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45964.294788541665</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45964.294788541665</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45964.294788541665</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45964.294788541665</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45964.294788541665</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45964.294788541665</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45964.294788541665</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45964.294788541665</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45964.294788541665</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45964.294788541665</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45964.294788541665</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45964.294788541665</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45964.294788541665</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45964.294788541665</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45964.294788541665</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45964.294788541665</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45964.294788541665</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45964.294788541665</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45964.294788541665</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45964.294788541665</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45964.294788541665</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45964.294788541665</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45964.294788541665</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45964.294788541665</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45964.294788541665</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45964.294788541665</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45964.294788541665</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45964.294788541665</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45964.294788541665</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45964.294788541665</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45964.294788541665</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45964.294788541665</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45964.294788541665</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45964.294788541665</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45964.294788541665</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45964.294788541665</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45964.294788541665</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45964.294788541665</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45964.294788541665</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45964.294788541665</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45964.294788541665</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45964.294788541665</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45964.294788541665</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45964.294788541665</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45964.294788541665</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45964.294788541665</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45964.294788541665</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45964.294788541665</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45964.294788541665</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45964.294788541665</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45964.294788541665</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45964.294788541665</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45964.294788541665</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45964.294788541665</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45964.294788541665</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45964.294788541665</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45964.294788541665</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45964.294788541665</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45964.294788541665</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45964.294788541665</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45964.294788541665</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45964.294788541665</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45964.294788541665</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45964.294788541665</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45964.294788541665</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45964.294788541665</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45964.294788541665</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45964.294788541665</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45964.294788541665</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45964.294788541665</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45964.294788541665</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45964.294788541665</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45964.294788541665</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45964.294788541665</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45964.294788541665</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45964.294788541665</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45964.294788541665</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45964.294788541665</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45964.294788541665</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45964.294788541665</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45964.294788541665</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45964.294788541665</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45964.294788541665</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45964.294788541665</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45964.294788541665</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45964.294788541665</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45964.294788541665</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45964.294788541665</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45964.294788541665</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45964.294788541665</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45964.294788541665</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45964.294788541665</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45964.294788541665</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45964.294788541665</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45964.294788541665</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45964.294788541665</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45964.294788541665</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45964.294788541665</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45964.294788541665</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45964.294788541665</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45964.294788541665</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45964.294788541665</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45964.294788541665</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45964.294788541665</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45964.294788541665</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45964.294788541665</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45964.294788541665</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45964.294788541665</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45964.294788541665</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45964.294788541665</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45964.294788541665</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45964.294788541665</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45964.294788541665</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45964.294788541665</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45964.294788541665</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45964.294788541665</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45964.294788541665</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45964.294788541665</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45964.294788541665</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45964.294788541665</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45964.294788541665</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45964.294788541665</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45964.294788541665</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45964.294788541665</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45964.294788541665</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45964.294788541665</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45964.294788541665</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45964.294788541665</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45964.294788541665</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45964.294788541665</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45964.294788541665</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45964.294788541665</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45964.294788541665</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45964.294788541665</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45964.294788541665</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45964.294788541665</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45964.294788541665</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45964.294788541665</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45964.294788541665</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45964.294788541665</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45964.294788541665</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45964.294788541665</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45964.294788541665</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45964.294788541665</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45964.294788541665</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45964.294788541665</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45964.294788541665</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45964.294788541665</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45964.294788541665</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45964.294788541665</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45964.294788541665</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45964.294788541665</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45964.294788541665</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45964.294788541665</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45964.294788541665</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45964.294788541665</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45964.294788541665</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45964.294788541665</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45964.294788541665</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45964.294788541665</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45964.294788541665</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45964.294788541665</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45964.294788541665</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45964.294788541665</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45964.294788541665</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45964.294788541665</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45964.294788541665</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45964.294788541665</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45964.294788541665</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45964.294788541665</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45964.294788541665</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45964.294788541665</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45964.294788541665</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45964.294788541665</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45964.294788541665</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45964.294788541665</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45964.294788541665</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45964.294788541665</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45964.294788541665</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45964.294788541665</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45964.294788541665</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45964.294788541665</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45964.294788541665</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45964.294788541665</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45964.294788541665</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45964.294788541665</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45964.294788541665</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45964.294788541665</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45964.294788541665</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45964.294788541665</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45964.294788541665</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45964.294788541665</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45964.294788541665</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45964.294788541665</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45964.294788541665</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45964.294788541665</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45964.294788541665</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45964.294788541665</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45964.294788541665</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45964.294788541665</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45964.294788541665</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45964.294788541665</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45964.294788541665</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45964.294788541665</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45964.294788541665</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45964.294788541665</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45964.294788541665</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45964.294788541665</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45964.294788541665</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45964.294788541665</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45964.294788541665</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45964.294788541665</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45964.294788541665</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45964.294788541665</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45964.294788541665</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45964.294788541665</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45964.294788541665</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45964.294788541665</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45964.294788541665</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45964.294788541665</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45964.294788541665</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45964.294788541665</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45964.294788541665</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45964.294788541665</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45964.294788541665</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45964.294788541665</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45964.294788541665</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45964.294788541665</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45964.294788541665</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45964.294788541665</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45964.294788541665</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45964.294788541665</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45964.294788541665</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45964.294788541665</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45964.294788541665</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45964.294788541665</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45964.294788541665</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45964.294788541665</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45964.294788541665</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45964.294788541665</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45964.294788541665</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45964.294788541665</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45964.294788541665</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45964.294788541665</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45964.294788541665</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45964.294788541665</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45964.294788541665</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45964.294788541665</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45964.294788541665</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45964.294788541665</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45964.294788541665</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45964.294788541665</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45964.294788541665</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45964.294788541665</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45964.294788541665</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45964.294788541665</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45964.294788541665</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45964.294788541665</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45964.294788541665</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45964.294788541665</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45964.294788541665</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45964.294788541665</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45964.294788541665</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45964.294788541665</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45964.294788541665</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45964.294788541665</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45964.294788541665</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45964.294788541665</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45964.294788541665</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45964.294788541665</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45964.294788541665</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45964.294788541665</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45964.294788541665</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45964.294788541665</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45964.294788541665</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0"/>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260.81407094906899</v>
      </c>
      <c r="H2" s="98">
        <v>45703.474768518521</v>
      </c>
      <c r="I2" s="98" t="str">
        <f>IFERROR(VLOOKUP(D2,DB!A:F,6,0),"")</f>
        <v>SCECO</v>
      </c>
      <c r="J2" s="98" t="str">
        <f>IFERROR(VLOOKUP(D2,DB!A:G,7,0),"")</f>
        <v>Dead</v>
      </c>
      <c r="K2" s="100" t="s">
        <v>39110</v>
      </c>
      <c r="L2" s="93" t="str">
        <f>IFERROR(VLOOKUP(D2,DB!A:I,9,0),"")</f>
        <v>Latis</v>
      </c>
    </row>
    <row r="3" spans="1:16" ht="15" customHeight="1">
      <c r="A3" s="118" t="s">
        <v>39111</v>
      </c>
      <c r="B3" s="118" t="str">
        <f>IFERROR(VLOOKUP(D3,DB!A:K,11,0),"")</f>
        <v>R4</v>
      </c>
      <c r="C3" s="119">
        <v>1</v>
      </c>
      <c r="D3" s="120" t="s">
        <v>37288</v>
      </c>
      <c r="E3" s="97" t="s">
        <v>39021</v>
      </c>
      <c r="F3" s="122">
        <v>45963.873611111114</v>
      </c>
      <c r="G3" s="123">
        <f ca="1">IFERROR(NOW()-F3,"")</f>
        <v>0.42117743055132451</v>
      </c>
      <c r="H3" s="122">
        <v>45963.867986111109</v>
      </c>
      <c r="I3" s="118" t="str">
        <f>IFERROR(VLOOKUP(D3,DB!A:F,6,0),"")</f>
        <v>Generator-SG</v>
      </c>
      <c r="J3" s="118" t="str">
        <f>IFERROR(VLOOKUP(D3,DB!A:G,7,0),"")</f>
        <v>Dead</v>
      </c>
      <c r="K3" s="124" t="s">
        <v>39112</v>
      </c>
      <c r="L3" s="120" t="str">
        <f>IFERROR(VLOOKUP(D3,DB!A:I,9,0),"")</f>
        <v>Latis</v>
      </c>
    </row>
    <row r="4" spans="1:16" ht="15" customHeight="1">
      <c r="A4" s="118" t="s">
        <v>39113</v>
      </c>
      <c r="B4" s="118" t="str">
        <f>IFERROR(VLOOKUP(D4,DB!A:K,11,0),"")</f>
        <v>R4</v>
      </c>
      <c r="C4" s="119">
        <v>2</v>
      </c>
      <c r="D4" s="120" t="s">
        <v>28058</v>
      </c>
      <c r="E4" s="97" t="s">
        <v>39021</v>
      </c>
      <c r="F4" s="122"/>
      <c r="G4" s="123">
        <f ca="1">IFERROR(NOW()-F4,"")</f>
        <v>45964.294788541665</v>
      </c>
      <c r="H4" s="122">
        <v>45964.150972222225</v>
      </c>
      <c r="I4" s="118" t="str">
        <f>IFERROR(VLOOKUP(D4,DB!A:F,6,0),"")</f>
        <v>Generator-SG</v>
      </c>
      <c r="J4" s="118" t="str">
        <f>IFERROR(VLOOKUP(D4,DB!A:G,7,0),"")</f>
        <v>Good</v>
      </c>
      <c r="K4" s="124" t="s">
        <v>39114</v>
      </c>
      <c r="L4" s="120" t="str">
        <f>IFERROR(VLOOKUP(D4,DB!A:I,9,0),"")</f>
        <v>Latis</v>
      </c>
    </row>
    <row r="5" spans="1:16" ht="15" customHeight="1">
      <c r="A5" s="118"/>
      <c r="B5" s="118" t="str">
        <f>IFERROR(VLOOKUP(D5,DB!A:K,11,0),"")</f>
        <v/>
      </c>
      <c r="C5" s="119"/>
      <c r="D5" s="120"/>
      <c r="E5" s="97"/>
      <c r="F5" s="122"/>
      <c r="G5" s="123">
        <f ca="1">IFERROR(NOW()-F5,"")</f>
        <v>45964.294788541665</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45964.294788541665</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45964.294788541665</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45964.294788541665</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45964.294788541665</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45964.294788541665</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45964.294788541665</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45964.294788541665</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45964.294788541665</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45964.294788541665</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45964.294788541665</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45964.294788541665</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45964.294788541665</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45964.294788541665</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121"/>
      <c r="F19" s="122"/>
      <c r="G19" s="123">
        <f ca="1">IFERROR(NOW()-F19,"")</f>
        <v>45964.294788541665</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45964.294788541665</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45964.294788541665</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45964.294788541665</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45964.294788541665</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93"/>
      <c r="E24" s="121"/>
      <c r="F24" s="122"/>
      <c r="G24" s="123">
        <f ca="1">IFERROR(NOW()-F24,"")</f>
        <v>45964.294788541665</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45964.294788541665</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45964.294788541665</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45964.294788541665</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45964.294788541665</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45964.294788541665</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45964.294788541665</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45964.294788541665</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45964.294788541665</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45964.294788541665</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45964.294788541665</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45964.294788541665</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45964.294788541665</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45964.294788541665</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45964.294788541665</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45964.294788541665</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45964.294788541665</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45964.294788541665</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45964.294788541665</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45964.294788541665</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45964.294788541665</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45964.294788541665</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45964.294788541665</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45964.294788541665</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45964.294788541665</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45964.294788541665</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45964.294788541665</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45964.294788541665</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45964.294788541665</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45964.294788541665</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45964.294788541665</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45964.294788541665</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45964.294788541665</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45964.294788541665</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45964.294788541665</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45964.294788541665</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45964.294788541665</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45964.294788541665</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45964.294788541665</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45964.294788541665</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45964.294788541665</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45964.294788541665</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45964.294788541665</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45964.294788541665</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45964.294788541665</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45964.294788541665</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45964.294788541665</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45964.294788541665</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45964.294788541665</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45964.294788541665</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45964.294788541665</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45964.294788541665</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45964.294788541665</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45964.294788541665</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45964.294788541665</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45964.294788541665</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45964.294788541665</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45964.294788541665</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45964.294788541665</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45964.294788541665</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45964.294788541665</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45964.294788541665</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45964.294788541665</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45964.294788541665</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45964.294788541665</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45964.294788541665</v>
      </c>
      <c r="H89" s="122"/>
      <c r="I89" s="118" t="str">
        <f>IFERROR(VLOOKUP(D89,DB!A:F,6,0),"")</f>
        <v/>
      </c>
      <c r="J89" s="118" t="str">
        <f>IFERROR(VLOOKUP(D89,DB!A:G,7,0),"")</f>
        <v/>
      </c>
      <c r="K89" s="124"/>
      <c r="L89" s="120" t="str">
        <f>IFERROR(VLOOKUP(D89,DB!A:I,9,0),"")</f>
        <v/>
      </c>
    </row>
    <row r="90" spans="1:12" ht="15" customHeight="1">
      <c r="A90" s="125"/>
      <c r="B90" s="125" t="str">
        <f>IFERROR(VLOOKUP(D90,DB!A:K,11,0),"")</f>
        <v/>
      </c>
      <c r="C90" s="126"/>
      <c r="D90" s="127"/>
      <c r="E90" s="128"/>
      <c r="F90" s="129"/>
      <c r="G90" s="130">
        <f ca="1">IFERROR(NOW()-F90,"")</f>
        <v>45964.294788541665</v>
      </c>
      <c r="H90" s="129"/>
      <c r="I90" s="125" t="str">
        <f>IFERROR(VLOOKUP(D90,DB!A:F,6,0),"")</f>
        <v/>
      </c>
      <c r="J90" s="125" t="str">
        <f>IFERROR(VLOOKUP(D90,DB!A:G,7,0),"")</f>
        <v/>
      </c>
      <c r="K90" s="131"/>
      <c r="L90" s="127" t="str">
        <f>IFERROR(VLOOKUP(D90,DB!A:I,9,0),"")</f>
        <v/>
      </c>
    </row>
  </sheetData>
  <dataValidations count="2">
    <dataValidation allowBlank="1" showInputMessage="1" showErrorMessage="1" sqref="E1" xr:uid="{A4F81451-56CC-4543-9497-104C4E44EE4B}"/>
    <dataValidation type="list" allowBlank="1" showInputMessage="1" showErrorMessage="1" sqref="E2:E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0"/>
  <sheetViews>
    <sheetView workbookViewId="0">
      <selection activeCell="D9" sqref="D9"/>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39115</v>
      </c>
      <c r="B2" s="37" t="str">
        <f>IFERROR(VLOOKUP(D2,DB!A:K,11,0),"")</f>
        <v>R5</v>
      </c>
      <c r="C2" s="37">
        <v>3</v>
      </c>
      <c r="D2" s="117" t="s">
        <v>36011</v>
      </c>
      <c r="E2" s="37" t="s">
        <v>39021</v>
      </c>
      <c r="F2" s="38">
        <v>45891.832060185188</v>
      </c>
      <c r="G2" s="143">
        <f ca="1">IFERROR(NOW()-F2,"")</f>
        <v>72.462728356476873</v>
      </c>
      <c r="H2" s="38">
        <v>45891.790393518517</v>
      </c>
      <c r="I2" s="37" t="str">
        <f>IFERROR(VLOOKUP(D2,DB!A:F,6,0),"")</f>
        <v>Generator-SG</v>
      </c>
      <c r="J2" s="37" t="str">
        <f>IFERROR(VLOOKUP(D2,DB!A:G,7,0),"")</f>
        <v>Vandalized</v>
      </c>
      <c r="K2" s="37" t="s">
        <v>39116</v>
      </c>
      <c r="L2" s="37" t="str">
        <f>IFERROR(VLOOKUP(D2,DB!A:I,9,0),"")</f>
        <v>Latis</v>
      </c>
      <c r="M2" s="116"/>
    </row>
    <row r="3" spans="1:13" ht="30.75">
      <c r="A3" s="37" t="s">
        <v>39117</v>
      </c>
      <c r="B3" s="37" t="str">
        <f>IFERROR(VLOOKUP(D3,DB!A:K,11,0),"")</f>
        <v>R5</v>
      </c>
      <c r="C3" s="37">
        <v>1</v>
      </c>
      <c r="D3" s="37" t="s">
        <v>33268</v>
      </c>
      <c r="E3" s="37" t="s">
        <v>39102</v>
      </c>
      <c r="F3" s="38">
        <v>45926.188877314817</v>
      </c>
      <c r="G3" s="143">
        <f t="shared" ref="G3" ca="1" si="0">IFERROR(NOW()-F3,"")</f>
        <v>38.105911226848548</v>
      </c>
      <c r="H3" s="38">
        <v>45926.158159722225</v>
      </c>
      <c r="I3" s="37" t="str">
        <f>IFERROR(VLOOKUP(D3,DB!A:F,6,0),"")</f>
        <v>SCECO</v>
      </c>
      <c r="J3" s="37" t="str">
        <f>IFERROR(VLOOKUP(D3,DB!A:G,7,0),"")</f>
        <v>Good</v>
      </c>
      <c r="K3" s="37" t="s">
        <v>39118</v>
      </c>
      <c r="L3" s="37" t="str">
        <f>IFERROR(VLOOKUP(D3,DB!A:I,9,0),"")</f>
        <v>Latis</v>
      </c>
      <c r="M3" s="116"/>
    </row>
    <row r="4" spans="1:13" ht="48" customHeight="1">
      <c r="A4" s="151" t="s">
        <v>39119</v>
      </c>
      <c r="B4" s="151" t="str">
        <f>IFERROR(VLOOKUP(D4,DB!A:K,11,0),"")</f>
        <v>R5</v>
      </c>
      <c r="C4" s="151">
        <v>1</v>
      </c>
      <c r="D4" s="151" t="s">
        <v>34758</v>
      </c>
      <c r="E4" s="151" t="s">
        <v>39102</v>
      </c>
      <c r="F4" s="152">
        <v>45948.661111111112</v>
      </c>
      <c r="G4" s="153">
        <f ca="1">IFERROR(NOW()-F4,"")</f>
        <v>15.63367743055278</v>
      </c>
      <c r="H4" s="152">
        <v>45948.661111111112</v>
      </c>
      <c r="I4" s="151" t="str">
        <f>IFERROR(VLOOKUP(D4,DB!A:F,6,0),"")</f>
        <v>SCECO</v>
      </c>
      <c r="J4" s="151" t="str">
        <f>IFERROR(VLOOKUP(D4,DB!A:G,7,0),"")</f>
        <v>Dead</v>
      </c>
      <c r="K4" s="151" t="s">
        <v>39120</v>
      </c>
      <c r="L4" s="151" t="str">
        <f>IFERROR(VLOOKUP(D4,DB!A:I,9,0),"")</f>
        <v>Latis</v>
      </c>
    </row>
    <row r="5" spans="1:13" ht="15">
      <c r="A5" s="151" t="s">
        <v>39121</v>
      </c>
      <c r="B5" s="151" t="str">
        <f>IFERROR(VLOOKUP(D5,DB!A:K,11,0),"")</f>
        <v>R5</v>
      </c>
      <c r="C5" s="151">
        <v>1</v>
      </c>
      <c r="D5" s="151" t="s">
        <v>36021</v>
      </c>
      <c r="E5" s="151" t="s">
        <v>39021</v>
      </c>
      <c r="F5" s="152">
        <v>45964.229745370372</v>
      </c>
      <c r="G5" s="153">
        <f ca="1">IFERROR(NOW()-F5,"")</f>
        <v>6.5043171292927582E-2</v>
      </c>
      <c r="H5" s="152">
        <v>45964.223807870374</v>
      </c>
      <c r="I5" s="151" t="str">
        <f>IFERROR(VLOOKUP(D5,DB!A:F,6,0),"")</f>
        <v>Generator-SG</v>
      </c>
      <c r="J5" s="151" t="str">
        <f>IFERROR(VLOOKUP(D5,DB!A:G,7,0),"")</f>
        <v>Vandalized</v>
      </c>
      <c r="K5" s="151" t="s">
        <v>39122</v>
      </c>
      <c r="L5" s="151" t="str">
        <f>IFERROR(VLOOKUP(D5,DB!A:I,9,0),"")</f>
        <v>Latis</v>
      </c>
    </row>
    <row r="6" spans="1:13" ht="15">
      <c r="A6" s="151"/>
      <c r="B6" s="151" t="str">
        <f>IFERROR(VLOOKUP(D6,DB!A:K,11,0),"")</f>
        <v/>
      </c>
      <c r="C6" s="151"/>
      <c r="D6" s="174"/>
      <c r="E6" s="151"/>
      <c r="F6" s="152"/>
      <c r="G6" s="153">
        <f ca="1">IFERROR(NOW()-F6,"")</f>
        <v>45964.294788541665</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45964.294788541665</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45964.294788541665</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45964.294788541665</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45964.294788541665</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45964.294788541665</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45964.294788541665</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45964.294788541665</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45964.294788541665</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45964.294788541665</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45964.294788541665</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45964.294788541665</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45964.294788541665</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45964.294788541665</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45964.294788541665</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45964.294788541665</v>
      </c>
      <c r="H21" s="152"/>
      <c r="I21" s="151" t="str">
        <f>IFERROR(VLOOKUP(D21,DB!A:F,6,0),"")</f>
        <v/>
      </c>
      <c r="J21" s="151" t="str">
        <f>IFERROR(VLOOKUP(D21,DB!A:G,7,0),"")</f>
        <v/>
      </c>
      <c r="K21" s="151"/>
      <c r="L21" s="151" t="str">
        <f>IFERROR(VLOOKUP(D21,DB!A:I,9,0),"")</f>
        <v/>
      </c>
    </row>
    <row r="22" spans="1:12" ht="15">
      <c r="A22" s="151"/>
      <c r="B22" s="151" t="str">
        <f>IFERROR(VLOOKUP(D22,DB!A:K,11,0),"")</f>
        <v/>
      </c>
      <c r="C22" s="151"/>
      <c r="D22"/>
      <c r="E22" s="151"/>
      <c r="F22" s="152"/>
      <c r="G22" s="153">
        <f ca="1">IFERROR(NOW()-F22,"")</f>
        <v>45964.294788541665</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45964.294788541665</v>
      </c>
      <c r="H23" s="152"/>
      <c r="I23" s="151" t="str">
        <f>IFERROR(VLOOKUP(D23,DB!A:F,6,0),"")</f>
        <v/>
      </c>
      <c r="J23" s="151" t="str">
        <f>IFERROR(VLOOKUP(D23,DB!A:G,7,0),"")</f>
        <v/>
      </c>
      <c r="K23" s="151"/>
      <c r="L23" s="151" t="str">
        <f>IFERROR(VLOOKUP(D23,DB!A:I,9,0),"")</f>
        <v/>
      </c>
    </row>
    <row r="24" spans="1:12" ht="15">
      <c r="A24" s="151"/>
      <c r="B24" s="151" t="str">
        <f>IFERROR(VLOOKUP(D24,DB!A:K,11,0),"")</f>
        <v/>
      </c>
      <c r="C24" s="151"/>
      <c r="D24"/>
      <c r="E24" s="151"/>
      <c r="F24" s="152"/>
      <c r="G24" s="153">
        <f ca="1">IFERROR(NOW()-F24,"")</f>
        <v>45964.294788541665</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45964.294788541665</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45964.294788541665</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45964.294788541665</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45964.294788541665</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45964.294788541665</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45964.294788541665</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45964.294788541665</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45964.294788541665</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45964.294788541665</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45964.294788541665</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45964.294788541665</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45964.294788541665</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45964.294788541665</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45964.294788541665</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45964.294788541665</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45964.294788541665</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45964.294788541665</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45964.294788541665</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45964.294788541665</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45964.294788541665</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45964.294788541665</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45964.294788541665</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45964.294788541665</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45964.294788541665</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45964.294788541665</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45964.294788541665</v>
      </c>
      <c r="H50" s="152"/>
      <c r="I50" s="151" t="str">
        <f>IFERROR(VLOOKUP(D50,DB!A:F,6,0),"")</f>
        <v/>
      </c>
      <c r="J50" s="151" t="str">
        <f>IFERROR(VLOOKUP(D50,DB!A:G,7,0),"")</f>
        <v/>
      </c>
      <c r="K50" s="151"/>
      <c r="L50" s="151" t="str">
        <f>IFERROR(VLOOKUP(D50,DB!A:I,9,0),"")</f>
        <v/>
      </c>
    </row>
    <row r="51" spans="1:12" ht="15">
      <c r="A51" s="157"/>
      <c r="B51" s="157" t="str">
        <f>IFERROR(VLOOKUP(D51,DB!A:K,11,0),"")</f>
        <v/>
      </c>
      <c r="C51" s="157"/>
      <c r="D51" s="157"/>
      <c r="E51" s="157"/>
      <c r="F51" s="158"/>
      <c r="G51" s="159">
        <f ca="1">IFERROR(NOW()-F51,"")</f>
        <v>45964.294788541665</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45964.294788541665</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45964.294788541665</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45964.294788541665</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45964.294788541665</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45964.294788541665</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45964.294788541665</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45964.294788541665</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45964.294788541665</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45964.294788541665</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45964.294788541665</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45964.294788541665</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45964.294788541665</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45964.294788541665</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45964.294788541665</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45964.294788541665</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45964.294788541665</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45964.294788541665</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45964.294788541665</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45964.294788541665</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45964.294788541665</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45964.294788541665</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45964.294788541665</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45964.294788541665</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45964.294788541665</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45964.294788541665</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45964.294788541665</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45964.294788541665</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45964.294788541665</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45964.294788541665</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45964.294788541665</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45964.294788541665</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45964.294788541665</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45964.294788541665</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45964.294788541665</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45964.294788541665</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45964.294788541665</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45964.294788541665</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45964.294788541665</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45964.294788541665</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45964.294788541665</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45964.294788541665</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45964.294788541665</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45964.294788541665</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45964.294788541665</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45964.294788541665</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45964.294788541665</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45964.294788541665</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45964.294788541665</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45964.294788541665</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45964.294788541665</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45964.294788541665</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45964.294788541665</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45964.294788541665</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45964.294788541665</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45964.294788541665</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45964.294788541665</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45964.294788541665</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45964.294788541665</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45964.294788541665</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45964.294788541665</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45964.294788541665</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45964.294788541665</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45964.294788541665</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45964.294788541665</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45964.294788541665</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45964.294788541665</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45964.294788541665</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45964.294788541665</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45964.294788541665</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45964.294788541665</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45964.294788541665</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45964.294788541665</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45964.294788541665</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45964.294788541665</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45964.294788541665</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45964.294788541665</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45964.294788541665</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45964.294788541665</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45964.294788541665</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45964.294788541665</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45964.294788541665</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45964.294788541665</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45964.294788541665</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45964.294788541665</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45964.294788541665</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45964.294788541665</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45964.294788541665</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45964.294788541665</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45964.294788541665</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45964.294788541665</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45964.294788541665</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45964.294788541665</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45964.294788541665</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45964.294788541665</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45964.294788541665</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45964.294788541665</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45964.294788541665</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45964.294788541665</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45964.294788541665</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45964.294788541665</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45964.294788541665</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45964.294788541665</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45964.294788541665</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45964.294788541665</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45964.294788541665</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45964.294788541665</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45964.294788541665</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45964.294788541665</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45964.294788541665</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45964.294788541665</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45964.294788541665</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45964.294788541665</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45964.294788541665</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45964.294788541665</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45964.294788541665</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45964.294788541665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45964.294788541665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45964.294788541665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45964.294788541665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45964.294788541665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45964.294788541665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45964.294788541665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45964.294788541665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45964.294788541665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45964.294788541665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45964.294788541665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45964.294788541665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45964.294788541665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45964.294788541665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45964.294788541665</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45964.294788541665</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45964.294788541665</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45964.294788541665</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45964.294788541665</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45964.294788541665</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45964.294788541665</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45964.294788541665</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45964.294788541665</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45964.294788541665</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45964.294788541665</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45964.294788541665</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45964.294788541665</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45964.294788541665</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45964.294788541665</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45964.294788541665</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45964.294788541665</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45964.294788541665</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45964.294788541665</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45964.294788541665</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45964.294788541665</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45964.294788541665</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45964.294788541665</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45964.294788541665</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45964.294788541665</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45964.294788541665</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45964.294788541665</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45964.294788541665</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45964.294788541665</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45964.294788541665</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45964.294788541665</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45964.294788541665</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45964.294788541665</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45964.294788541665</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45964.294788541665</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45964.294788541665</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45964.294788541665</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45964.294788541665</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45964.294788541665</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45964.294788541665</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45964.294788541665</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45964.294788541665</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45964.294788541665</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45964.294788541665</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45964.294788541665</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45964.294788541665</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45964.294788541665</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45964.294788541665</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45964.294788541665</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45964.294788541665</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45964.294788541665</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45964.294788541665</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45964.294788541665</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45964.294788541665</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45964.294788541665</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45964.294788541665</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45964.294788541665</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45964.294788541665</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45964.294788541665</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45964.294788541665</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45964.294788541665</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45964.294788541665</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45964.294788541665</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45964.294788541665</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45964.294788541665</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45964.294788541665</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45964.294788541665</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45964.294788541665</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45964.294788541665</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45964.294788541665</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45964.294788541665</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45964.294788541665</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45964.294788541665</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45964.294788541665</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45964.294788541665</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45964.294788541665</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45964.294788541665</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45964.294788541665</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45964.294788541665</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45964.294788541665</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45964.294788541665</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45964.294788541665</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45964.294788541665</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45964.294788541665</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45964.294788541665</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45964.294788541665</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45964.294788541665</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45964.294788541665</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45964.294788541665</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45964.294788541665</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45964.294788541665</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45964.294788541665</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45964.294788541665</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45964.294788541665</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45964.294788541665</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45964.294788541665</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45964.294788541665</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45964.294788541665</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45964.294788541665</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45964.294788541665</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45964.294788541665</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45964.294788541665</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45964.294788541665</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45964.294788541665</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45964.294788541665</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45964.294788541665</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45964.294788541665</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45964.294788541665</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45964.294788541665</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45964.294788541665</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45964.294788541665</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45964.294788541665</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45964.294788541665</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45964.294788541665</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45964.294788541665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45964.294788541665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45964.294788541665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45964.294788541665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45964.294788541665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45964.294788541665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45964.294788541665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45964.294788541665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45964.294788541665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45964.294788541665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45964.294788541665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45964.294788541665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45964.294788541665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45964.294788541665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45964.294788541665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45964.294788541665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45964.294788541665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45964.294788541665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45964.294788541665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45964.294788541665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45964.294788541665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45964.294788541665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45964.294788541665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45964.294788541665</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45964.294788541665</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45964.294788541665</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45964.294788541665</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45964.294788541665</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45964.294788541665</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45964.294788541665</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45964.294788541665</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45964.294788541665</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45964.294788541665</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45964.294788541665</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45964.294788541665</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45964.294788541665</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45964.294788541665</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45964.294788541665</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45964.294788541665</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45964.294788541665</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45964.294788541665</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45964.294788541665</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45964.294788541665</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45964.294788541665</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45964.294788541665</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45964.294788541665</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45964.294788541665</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45964.294788541665</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45964.294788541665</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45964.294788541665</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45964.294788541665</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45964.294788541665</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45964.294788541665</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45964.294788541665</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45964.294788541665</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45964.294788541665</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45964.294788541665</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45964.294788541665</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45964.294788541665</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45964.294788541665</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45964.294788541665</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45964.294788541665</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45964.294788541665</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45964.294788541665</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45964.294788541665</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45964.294788541665</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45964.294788541665</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45964.294788541665</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45964.294788541665</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45964.294788541665</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45964.294788541665</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45964.294788541665</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45964.294788541665</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45964.294788541665</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45964.294788541665</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45964.294788541665</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45964.294788541665</v>
      </c>
      <c r="H371" s="158"/>
      <c r="I371" s="157" t="str">
        <f>IFERROR(VLOOKUP(D371,DB!A:F,6,0),"")</f>
        <v/>
      </c>
      <c r="J371" s="157" t="str">
        <f>IFERROR(VLOOKUP(D371,DB!A:G,7,0),"")</f>
        <v/>
      </c>
      <c r="K371" s="157"/>
      <c r="L371" s="157" t="str">
        <f>IFERROR(VLOOKUP(D371,DB!A:I,9,0),"")</f>
        <v/>
      </c>
    </row>
    <row r="372" spans="1:12" ht="15"/>
    <row r="373" spans="1:12" ht="15"/>
    <row r="374" spans="1:12" ht="15"/>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81" ht="15"/>
    <row r="482" ht="15"/>
    <row r="484" ht="15"/>
    <row r="485" ht="15"/>
    <row r="486" ht="15"/>
    <row r="487" ht="15"/>
    <row r="489" ht="15"/>
    <row r="490" ht="15"/>
    <row r="497" ht="15"/>
    <row r="498" ht="15"/>
    <row r="499" ht="15"/>
    <row r="500" ht="15"/>
    <row r="501" ht="15"/>
    <row r="502" ht="15"/>
    <row r="505" ht="15"/>
    <row r="506" ht="15"/>
    <row r="507" ht="15"/>
    <row r="508" ht="15"/>
    <row r="509" ht="15"/>
    <row r="510" ht="15"/>
    <row r="511" ht="15"/>
    <row r="512" ht="15"/>
    <row r="513" ht="15"/>
    <row r="514" ht="15"/>
    <row r="515" ht="15"/>
    <row r="516"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2" ht="15"/>
    <row r="573" ht="15"/>
    <row r="610" ht="15"/>
    <row r="611" ht="15"/>
    <row r="612" ht="15"/>
    <row r="613" ht="15"/>
    <row r="614" ht="15"/>
    <row r="615" ht="15"/>
    <row r="616" ht="15"/>
    <row r="617" ht="15"/>
    <row r="618" ht="15"/>
    <row r="619"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700" ht="15"/>
    <row r="701" ht="15"/>
    <row r="702" ht="15"/>
    <row r="704" ht="15"/>
    <row r="705"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8" ht="15"/>
    <row r="739" ht="15"/>
    <row r="909" ht="15"/>
    <row r="910" ht="15"/>
    <row r="911" ht="15"/>
    <row r="912" ht="15"/>
    <row r="913" ht="15"/>
    <row r="914" ht="15"/>
    <row r="920" ht="15"/>
    <row r="921" ht="15"/>
    <row r="922" ht="15"/>
    <row r="923" ht="15"/>
    <row r="924" ht="15"/>
    <row r="925" ht="15"/>
    <row r="926"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7" ht="15"/>
    <row r="978" ht="15"/>
    <row r="984" ht="15"/>
    <row r="985" ht="15"/>
    <row r="987" ht="15"/>
    <row r="988" ht="15"/>
    <row r="989" ht="15"/>
    <row r="990" ht="15"/>
    <row r="991" ht="15"/>
    <row r="992" ht="15"/>
    <row r="993" ht="15"/>
    <row r="995" ht="15"/>
    <row r="996" ht="15"/>
    <row r="997"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6" ht="15"/>
    <row r="1067" ht="15"/>
    <row r="1068" ht="15"/>
    <row r="1069" ht="15"/>
    <row r="1070" ht="15"/>
    <row r="1071" ht="15"/>
    <row r="1072"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2" ht="15"/>
    <row r="1095" ht="15"/>
    <row r="1096" ht="15"/>
    <row r="1097" ht="15"/>
    <row r="1098" ht="15"/>
    <row r="1099" ht="15"/>
    <row r="1100" ht="15"/>
    <row r="1101" ht="15"/>
    <row r="1103" ht="15"/>
    <row r="1104" ht="15"/>
    <row r="1105" ht="15"/>
    <row r="1106" ht="15"/>
    <row r="1107" ht="15"/>
    <row r="1108" ht="15"/>
    <row r="1109" ht="15"/>
    <row r="1110" ht="15"/>
    <row r="1111" ht="15"/>
    <row r="1112" ht="15"/>
    <row r="1113" ht="15"/>
    <row r="1115" ht="15"/>
    <row r="1116" ht="15"/>
    <row r="1117" ht="15"/>
    <row r="1118" ht="15"/>
    <row r="1119" ht="15"/>
    <row r="1120" ht="15"/>
    <row r="1121" ht="15"/>
    <row r="1122" ht="15"/>
    <row r="1123" ht="15"/>
    <row r="1124" ht="15"/>
    <row r="1132" ht="15"/>
    <row r="1133" ht="15"/>
    <row r="1136" ht="15"/>
    <row r="1137" ht="15"/>
    <row r="1138" ht="15"/>
    <row r="1139" ht="15"/>
    <row r="1140" ht="15"/>
    <row r="1141" ht="15"/>
    <row r="1142" ht="15"/>
    <row r="1143" ht="15"/>
    <row r="1146" ht="15"/>
    <row r="1147" ht="15"/>
    <row r="1148" ht="15"/>
    <row r="1149" ht="15"/>
    <row r="1150" ht="15"/>
    <row r="1151" ht="15"/>
    <row r="1152" ht="15"/>
    <row r="1153" ht="15"/>
    <row r="1154" ht="15"/>
    <row r="1155" ht="15"/>
    <row r="1156" ht="15"/>
    <row r="1157" ht="15"/>
    <row r="1159" ht="15"/>
    <row r="1160" ht="15"/>
    <row r="1161" ht="15"/>
    <row r="1164" ht="15"/>
    <row r="1166" ht="15"/>
    <row r="1168" ht="15"/>
    <row r="1171" ht="15"/>
    <row r="1172" ht="15"/>
    <row r="1173" ht="15"/>
    <row r="1175" ht="15"/>
    <row r="1177" ht="15"/>
    <row r="1178" ht="15"/>
    <row r="1179" ht="15"/>
    <row r="1180" ht="15"/>
    <row r="1181" ht="15"/>
    <row r="1183" ht="15"/>
    <row r="1184" ht="15"/>
    <row r="1185" ht="15"/>
    <row r="1186" ht="15"/>
    <row r="1188" ht="15"/>
    <row r="1190" ht="15"/>
    <row r="1191" ht="15"/>
    <row r="1193" ht="15"/>
    <row r="1194" ht="15"/>
    <row r="1195" ht="15"/>
    <row r="1196" ht="15"/>
    <row r="1198" ht="15"/>
    <row r="1200" ht="15"/>
    <row r="1201" ht="15"/>
    <row r="1202" ht="15"/>
    <row r="1203" ht="15"/>
    <row r="1205" ht="15"/>
    <row r="1206" ht="15"/>
    <row r="1207" ht="15"/>
    <row r="1208" ht="15"/>
    <row r="1209" ht="15"/>
    <row r="1210" ht="15"/>
    <row r="1211" ht="15"/>
    <row r="1214" ht="15"/>
    <row r="1216" ht="15"/>
    <row r="1217" ht="15"/>
    <row r="1218" ht="15"/>
    <row r="1219" ht="15"/>
    <row r="1220" ht="15"/>
    <row r="1221" ht="15"/>
    <row r="1222" ht="15"/>
    <row r="1223" ht="15"/>
    <row r="1226" ht="15"/>
    <row r="1227" ht="15"/>
    <row r="1229" ht="15"/>
    <row r="1231" ht="15"/>
    <row r="1232" ht="15"/>
    <row r="1233" ht="15"/>
    <row r="1234" ht="15"/>
    <row r="1235" ht="15"/>
    <row r="1239" ht="15"/>
    <row r="1240" ht="15"/>
    <row r="1242" ht="15"/>
    <row r="1243" ht="15"/>
    <row r="1246" ht="15"/>
    <row r="1247" ht="15"/>
    <row r="1251" ht="15"/>
    <row r="1258" ht="15"/>
    <row r="1260" ht="15"/>
    <row r="1261" ht="15"/>
    <row r="1262" ht="15"/>
    <row r="1269" ht="15"/>
    <row r="1270" ht="15"/>
  </sheetData>
  <dataValidations count="2">
    <dataValidation allowBlank="1" showInputMessage="1" showErrorMessage="1" sqref="E1" xr:uid="{920C6338-E771-4DAE-8C89-92A9093EA4DE}"/>
    <dataValidation type="list" allowBlank="1" showInputMessage="1" showErrorMessage="1" sqref="E2:E3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7"/>
  <sheetViews>
    <sheetView tabSelected="1" workbookViewId="0">
      <selection activeCell="D6" sqref="D6"/>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39123</v>
      </c>
      <c r="B2" s="169" t="str">
        <f>IFERROR(VLOOKUP(D2,DB!A:K,11,0),"")</f>
        <v>R6</v>
      </c>
      <c r="C2" s="170">
        <v>1</v>
      </c>
      <c r="D2" s="169" t="s">
        <v>30770</v>
      </c>
      <c r="E2" s="102" t="s">
        <v>39021</v>
      </c>
      <c r="F2" s="175">
        <v>45964.139004629629</v>
      </c>
      <c r="G2" s="115">
        <f t="shared" ref="G2:G17" ca="1" si="0">IFERROR(NOW()-F2,"-")</f>
        <v>0.15578391203598585</v>
      </c>
      <c r="H2" s="171">
        <v>45964.083634259259</v>
      </c>
      <c r="I2" s="169" t="str">
        <f>IFERROR(VLOOKUP(D2,DB!A:F,6,0),"")</f>
        <v>SCECO</v>
      </c>
      <c r="J2" s="169" t="str">
        <f>IFERROR(VLOOKUP(D2,DB!A:G,7,0),"")</f>
        <v>Vandalized</v>
      </c>
      <c r="K2" s="172" t="s">
        <v>39124</v>
      </c>
      <c r="L2" s="173" t="str">
        <f>IFERROR(VLOOKUP(D2,DB!A:I,9,0),"")</f>
        <v>Latis</v>
      </c>
    </row>
    <row r="3" spans="1:16383" ht="31.5" customHeight="1">
      <c r="A3" s="168" t="s">
        <v>39125</v>
      </c>
      <c r="B3" s="169" t="str">
        <f>IFERROR(VLOOKUP(D3,DB!A:K,11,0),"")</f>
        <v>R6</v>
      </c>
      <c r="C3" s="170">
        <v>6</v>
      </c>
      <c r="D3" s="169" t="s">
        <v>36526</v>
      </c>
      <c r="E3" s="102" t="s">
        <v>39102</v>
      </c>
      <c r="F3" s="175">
        <v>45964.29315972222</v>
      </c>
      <c r="G3" s="115">
        <f t="shared" ca="1" si="0"/>
        <v>1.6288194456137717E-3</v>
      </c>
      <c r="H3" s="171">
        <v>45964.276770833334</v>
      </c>
      <c r="I3" s="169" t="str">
        <f>IFERROR(VLOOKUP(D3,DB!A:F,6,0),"")</f>
        <v>SCECO+STB</v>
      </c>
      <c r="J3" s="169" t="str">
        <f>IFERROR(VLOOKUP(D3,DB!A:G,7,0),"")</f>
        <v>Dead</v>
      </c>
      <c r="K3" s="172"/>
      <c r="L3" s="173" t="str">
        <f>IFERROR(VLOOKUP(D3,DB!A:I,9,0),"")</f>
        <v>Latis</v>
      </c>
    </row>
    <row r="4" spans="1:16383" ht="31.5" customHeight="1">
      <c r="A4" s="168"/>
      <c r="B4" s="169" t="str">
        <f>IFERROR(VLOOKUP(D4,DB!A:K,11,0),"")</f>
        <v/>
      </c>
      <c r="C4" s="170"/>
      <c r="D4" s="102"/>
      <c r="E4" s="102"/>
      <c r="F4" s="171"/>
      <c r="G4" s="115">
        <f t="shared" ca="1" si="0"/>
        <v>45964.294788541665</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45964.294788541665</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45964.294788541665</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45964.294788541665</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45964.294788541665</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45964.294788541665</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45964.294788541665</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45964.294788541665</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45964.294788541665</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45964.294788541665</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45964.294788541665</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45964.294788541665</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45964.294788541665</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45964.294788541665</v>
      </c>
      <c r="H17" s="171"/>
      <c r="I17" s="169" t="str">
        <f>IFERROR(VLOOKUP(D17,DB!A:F,6,0),"")</f>
        <v/>
      </c>
      <c r="J17" s="169" t="str">
        <f>IFERROR(VLOOKUP(D17,DB!A:G,7,0),"")</f>
        <v/>
      </c>
      <c r="K17" s="172"/>
      <c r="L17" s="173" t="str">
        <f>IFERROR(VLOOKUP(D17,DB!A:I,9,0),"")</f>
        <v/>
      </c>
    </row>
    <row r="18" spans="1:12" ht="31.5" customHeight="1">
      <c r="A18" s="103"/>
      <c r="B18" s="102" t="str">
        <f>IFERROR(VLOOKUP(D18,DB!A:K,11,0),"")</f>
        <v/>
      </c>
      <c r="C18" s="104"/>
      <c r="D18" s="102"/>
      <c r="E18" s="105"/>
      <c r="F18" s="106"/>
      <c r="G18" s="76">
        <f ca="1">IFERROR(NOW()-F18,"-")</f>
        <v>45964.294788541665</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45964.294788541665</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45964.294788541665</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45964.294788541665</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45964.294788541665</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45964.294788541665</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45964.294788541665</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45964.294788541665</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45964.294788541665</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45964.294788541665</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45964.294788541665</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45964.294788541665</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45964.294788541665</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45964.294788541665</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45964.294788541665</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45964.294788541665</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45964.294788541665</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45964.294788541665</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45964.294788541665</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45964.294788541665</v>
      </c>
      <c r="H37" s="106"/>
      <c r="I37" s="102" t="str">
        <f>IFERROR(VLOOKUP(D37,DB!A:F,6,0),"")</f>
        <v/>
      </c>
      <c r="J37" s="101" t="str">
        <f>IFERROR(VLOOKUP(D37,DB!A:G,7,0),"")</f>
        <v/>
      </c>
      <c r="K37" s="107"/>
      <c r="L37" s="108" t="str">
        <f>IFERROR(VLOOKUP(D37,DB!A:I,9,0),"")</f>
        <v/>
      </c>
    </row>
  </sheetData>
  <dataValidations count="2">
    <dataValidation allowBlank="1" showInputMessage="1" showErrorMessage="1" sqref="E1" xr:uid="{380493DB-286A-4683-AF55-C78F04945A49}"/>
    <dataValidation type="list" allowBlank="1" showInputMessage="1" showErrorMessage="1" sqref="E2:E3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2025-11-03T04:05:03Z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