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93" documentId="120_S{2AC9BD13-BADA-5192-A53E-5A8FF88502F6}" xr6:coauthVersionLast="47" xr6:coauthVersionMax="47" xr10:uidLastSave="{DFA98DD2-BCF7-4514-86F1-CBDFAEE7CE0B}"/>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L18" i="5"/>
  <c r="J18" i="5"/>
  <c r="I18" i="5"/>
  <c r="B18" i="5"/>
  <c r="L2" i="9"/>
  <c r="J2" i="9"/>
  <c r="I2" i="9"/>
  <c r="G2" i="9"/>
  <c r="B2" i="9"/>
  <c r="G3" i="9"/>
  <c r="G4" i="9"/>
  <c r="G5" i="9"/>
  <c r="G6" i="9"/>
  <c r="G7" i="9"/>
  <c r="I3" i="9"/>
  <c r="I4" i="9"/>
  <c r="I5" i="9"/>
  <c r="D6" i="3"/>
  <c r="D7"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L6" i="4"/>
  <c r="L7"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<sst xmlns="http://schemas.openxmlformats.org/spreadsheetml/2006/main" count="180285" uniqueCount="39129">
  <si>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</si>
  <si>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</si>
  <si>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</si>
  <si>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</si>
  <si>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</si>
  <si>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</si>
  <si>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</si>
  <si>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</si>
  <si>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</si>
  <si>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</si>
  <si>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</si>
  <si>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</si>
  <si>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</si>
  <si>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</si>
  <si>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</si>
  <si>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</si>
  <si>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</si>
  <si>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</si>
  <si>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</si>
  <si>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</si>
  <si>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</si>
  <si>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</si>
  <si>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</si>
  <si>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</si>
  <si>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</si>
  <si>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</si>
  <si>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</si>
  <si>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</si>
  <si>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</si>
  <si>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</si>
  <si>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</si>
  <si>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</si>
  <si>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</si>
  <si>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</si>
  <si>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</si>
  <si>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</si>
  <si>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</si>
  <si>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</si>
  <si>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</si>
  <si>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</si>
  <si>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</si>
  <si>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</si>
  <si>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</si>
  <si>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</si>
  <si>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</si>
  <si>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</si>
  <si>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</si>
  <si>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</si>
  <si>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</si>
  <si>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</si>
  <si>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</si>
  <si>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</si>
  <si>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</si>
  <si>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</si>
  <si>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</si>
  <si>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</si>
  <si>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</si>
  <si>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</si>
  <si>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</si>
  <si>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</si>
  <si>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</si>
  <si>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</si>
  <si>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</si>
  <si>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</si>
  <si>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</si>
  <si>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</si>
  <si>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</si>
  <si>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</si>
  <si>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</si>
  <si>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</si>
  <si>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</si>
  <si>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</si>
  <si>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</si>
  <si>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</si>
  <si>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</si>
  <si>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</si>
  <si>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</si>
  <si>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</si>
  <si>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</si>
  <si>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</si>
  <si>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</si>
  <si>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</si>
  <si>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</si>
  <si>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</si>
  <si>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</si>
  <si>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</si>
  <si>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</si>
  <si>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</si>
  <si>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</si>
  <si>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</si>
  <si>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</si>
  <si>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</si>
  <si>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</si>
  <si>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</si>
  <si>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</si>
  <si>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</si>
  <si>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</si>
  <si>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</si>
  <si>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</si>
  <si>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</si>
  <si>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</si>
  <si>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</si>
  <si>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</si>
  <si>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</si>
  <si>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</si>
  <si>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</si>
  <si>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</si>
  <si>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</si>
  <si>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</si>
  <si>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</si>
  <si>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</si>
  <si>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</si>
  <si>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</si>
  <si>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</si>
  <si>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</si>
  <si>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</si>
  <si>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</si>
  <si>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</si>
  <si>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</si>
  <si>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</si>
  <si>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</si>
  <si>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</si>
  <si>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</si>
  <si>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</si>
  <si>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</si>
  <si>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</si>
  <si>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</si>
  <si>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</si>
  <si>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</si>
  <si>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</si>
  <si>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</si>
  <si>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</si>
  <si>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</si>
  <si>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</si>
  <si>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</si>
  <si>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</si>
  <si>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</si>
  <si>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</si>
  <si>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</si>
  <si>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</si>
  <si>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</si>
  <si>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</si>
  <si>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</si>
  <si>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</si>
  <si>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</si>
  <si>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</si>
  <si>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</si>
  <si>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</si>
  <si>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</si>
  <si>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</si>
  <si>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</si>
  <si>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</si>
  <si>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</si>
  <si>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</si>
  <si>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</si>
  <si>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</si>
  <si>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</si>
  <si>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</si>
  <si>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</si>
  <si>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</si>
  <si>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</si>
  <si>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</si>
  <si>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</si>
  <si>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</si>
  <si>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</si>
  <si>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</si>
  <si>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</si>
  <si>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</si>
  <si>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</si>
  <si>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</si>
  <si>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</si>
  <si>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</si>
  <si>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</si>
  <si>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</si>
  <si>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</si>
  <si>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</si>
  <si>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</si>
  <si>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</si>
  <si>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</si>
  <si>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</si>
  <si>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</si>
  <si>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</si>
  <si>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</si>
  <si>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</si>
  <si>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</si>
  <si>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</si>
  <si>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</si>
  <si>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</si>
  <si>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</si>
  <si>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</si>
  <si>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</si>
  <si>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</si>
  <si>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</si>
  <si>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</si>
  <si>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</si>
  <si>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</si>
  <si>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</si>
  <si>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</si>
  <si>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</si>
  <si>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</si>
  <si>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</si>
  <si>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</si>
  <si>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</si>
  <si>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</si>
  <si>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</si>
  <si>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</si>
  <si>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</si>
  <si>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</si>
  <si>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</si>
  <si>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</si>
  <si>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</si>
  <si>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</si>
  <si>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</si>
  <si>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</si>
  <si>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</si>
  <si>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</si>
  <si>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</si>
  <si>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</si>
  <si>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</si>
  <si>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</si>
  <si>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</si>
  <si>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</si>
  <si>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</si>
  <si>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</si>
  <si>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</si>
  <si>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</si>
  <si>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</si>
  <si>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</si>
  <si>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</si>
  <si>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</si>
  <si>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</si>
  <si>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</si>
  <si>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</si>
  <si>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</si>
  <si>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</si>
  <si>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</si>
  <si>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</si>
  <si>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</si>
  <si>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</si>
  <si>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</si>
  <si>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</si>
  <si>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</si>
  <si>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</si>
  <si>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</si>
  <si>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</si>
  <si>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</si>
  <si>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</si>
  <si>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</si>
  <si>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</si>
  <si>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</si>
  <si>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</si>
  <si>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</si>
  <si>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</si>
  <si>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</si>
  <si>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</si>
  <si>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</si>
  <si>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</si>
  <si>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</si>
  <si>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</si>
  <si>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</si>
  <si>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</si>
  <si>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</si>
  <si>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</si>
  <si>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</si>
  <si>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</si>
  <si>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</si>
  <si>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</si>
  <si>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</si>
  <si>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</si>
  <si>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</si>
  <si>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</si>
  <si>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</si>
  <si>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</si>
  <si>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</si>
  <si>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</si>
  <si>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</si>
  <si>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</si>
  <si>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</si>
  <si>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</si>
  <si>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</si>
  <si>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</si>
  <si>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</si>
  <si>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</si>
  <si>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</si>
  <si>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</si>
  <si>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</si>
  <si>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</si>
  <si>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</si>
  <si>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</si>
  <si>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</si>
  <si>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</si>
  <si>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</si>
  <si>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</si>
  <si>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</si>
  <si>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</si>
  <si>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</si>
  <si>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</si>
  <si>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</si>
  <si>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</si>
  <si>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</si>
  <si>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</si>
  <si>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</si>
  <si>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</si>
  <si>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</si>
  <si>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</si>
  <si>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</si>
  <si>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</si>
  <si>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</si>
  <si>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</si>
  <si>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</si>
  <si>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</si>
  <si>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</si>
  <si>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</si>
  <si>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</si>
  <si>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</si>
  <si>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</si>
  <si>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</si>
  <si>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</si>
  <si>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</si>
  <si>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</si>
  <si>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</si>
  <si>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</si>
  <si>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</si>
  <si>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</si>
  <si>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</si>
  <si>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</si>
  <si>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</si>
  <si>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</si>
  <si>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</si>
  <si>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</si>
  <si>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</si>
  <si>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</si>
  <si>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</si>
  <si>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</si>
  <si>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</si>
  <si>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</si>
  <si>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</si>
  <si>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</si>
  <si>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</si>
  <si>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</si>
  <si>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</si>
  <si>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</si>
  <si>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</si>
  <si>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</si>
  <si>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</si>
  <si>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</si>
  <si>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</si>
  <si>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</si>
  <si>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</si>
  <si>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</si>
  <si>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</si>
  <si>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</si>
  <si>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</si>
  <si>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</si>
  <si>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</si>
  <si>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</si>
  <si>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</si>
  <si>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</si>
  <si>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</si>
  <si>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</si>
  <si>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</si>
  <si>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</si>
  <si>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</si>
  <si>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</si>
  <si>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</si>
  <si>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</si>
  <si>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</si>
  <si>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</si>
  <si>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</si>
  <si>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</si>
  <si>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</si>
  <si>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</si>
  <si>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</si>
  <si>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</si>
  <si>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</si>
  <si>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</si>
  <si>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</si>
  <si>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</si>
  <si>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</si>
  <si>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</si>
  <si>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</si>
  <si>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</si>
  <si>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</si>
  <si>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</si>
  <si>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</si>
  <si>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</si>
  <si>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</si>
  <si>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</si>
  <si>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</si>
  <si>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</si>
  <si>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</si>
  <si>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</si>
  <si>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</si>
  <si>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</si>
  <si>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</si>
  <si>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</si>
  <si>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</si>
  <si>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</si>
  <si>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</si>
  <si>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</si>
  <si>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</si>
  <si>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</si>
  <si>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</si>
  <si>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</si>
  <si>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</si>
  <si>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</si>
  <si>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</si>
  <si>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</si>
  <si>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</si>
  <si>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</si>
  <si>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</si>
  <si>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</si>
  <si>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</si>
  <si>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</si>
  <si>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</si>
  <si>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</si>
  <si>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</si>
  <si>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</si>
  <si>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</si>
  <si>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</si>
  <si>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</si>
  <si>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</si>
  <si>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</si>
  <si>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</si>
  <si>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</si>
  <si>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</si>
  <si>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</si>
  <si>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</si>
  <si>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</si>
  <si>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</si>
  <si>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</si>
  <si>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</si>
  <si>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</si>
  <si>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</si>
  <si>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</si>
  <si>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</si>
  <si>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</si>
  <si>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</si>
  <si>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</si>
  <si>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</si>
  <si>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</si>
  <si>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</si>
  <si>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</si>
  <si>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</si>
  <si>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</si>
  <si>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</si>
  <si>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</si>
  <si>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</si>
  <si>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</si>
  <si>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</si>
  <si>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</si>
  <si>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</si>
  <si>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</si>
  <si>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</si>
  <si>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</si>
  <si>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</si>
  <si>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</si>
  <si>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</si>
  <si>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</si>
  <si>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</si>
  <si>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</si>
  <si>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</si>
  <si>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</si>
  <si>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</si>
  <si>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</si>
  <si>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</si>
  <si>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</si>
  <si>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</si>
  <si>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</si>
  <si>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</si>
  <si>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</si>
  <si>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</si>
  <si>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</si>
  <si>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</si>
  <si>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</si>
  <si>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</si>
  <si>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</si>
  <si>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</si>
  <si>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</si>
  <si>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</si>
  <si>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</si>
  <si>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</si>
  <si>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</si>
  <si>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</si>
  <si>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</si>
  <si>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</si>
  <si>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</si>
  <si>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</si>
  <si>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</si>
  <si>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</si>
  <si>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</si>
  <si>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</si>
  <si>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</si>
  <si>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</si>
  <si>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</si>
  <si>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</si>
  <si>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</si>
  <si>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</si>
  <si>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</si>
  <si>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</si>
  <si>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</si>
  <si>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</si>
  <si>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</si>
  <si>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</si>
  <si>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</si>
  <si>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</si>
  <si>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</si>
  <si>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</si>
  <si>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</si>
  <si>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</si>
  <si>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</si>
  <si>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</si>
  <si>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</si>
  <si>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</si>
  <si>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</si>
  <si>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</si>
  <si>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</si>
  <si>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</si>
  <si>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</si>
  <si>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</si>
  <si>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</si>
  <si>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</si>
  <si>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</si>
  <si>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</si>
  <si>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</si>
  <si>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</si>
  <si>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</si>
  <si>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</si>
  <si>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</si>
  <si>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</si>
  <si>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</si>
  <si>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</si>
  <si>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</si>
  <si>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</si>
  <si>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</si>
  <si>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</si>
  <si>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</si>
  <si>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</si>
  <si>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</si>
  <si>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</si>
  <si>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</si>
  <si>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</si>
  <si>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</si>
  <si>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</si>
  <si>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</si>
  <si>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</si>
  <si>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</si>
  <si>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</si>
  <si>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</si>
  <si>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</si>
  <si>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</si>
  <si>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</si>
  <si>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</si>
  <si>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</si>
  <si>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</si>
  <si>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</si>
  <si>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</si>
  <si>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</si>
  <si>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</si>
  <si>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</si>
  <si>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</si>
  <si>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</si>
  <si>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</si>
  <si>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</si>
  <si>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</si>
  <si>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</si>
  <si>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</si>
  <si>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</si>
  <si>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</si>
  <si>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</si>
  <si>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</si>
  <si>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</si>
  <si>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</si>
  <si>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</si>
  <si>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</si>
  <si>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</si>
  <si>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</si>
  <si>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</si>
  <si>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</si>
  <si>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</si>
  <si>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</si>
  <si>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</si>
  <si>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</si>
  <si>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</si>
  <si>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</si>
  <si>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</si>
  <si>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</si>
  <si>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</si>
  <si>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</si>
  <si>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</si>
  <si>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</si>
  <si>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</si>
  <si>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</si>
  <si>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</si>
  <si>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</si>
  <si>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</si>
  <si>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</si>
  <si>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</si>
  <si>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</si>
  <si>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</si>
  <si>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</si>
  <si>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</si>
  <si>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</si>
  <si>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</si>
  <si>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</si>
  <si>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</si>
  <si>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</si>
  <si>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</si>
  <si>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</si>
  <si>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</si>
  <si>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</si>
  <si>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</si>
  <si>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</si>
  <si>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</si>
  <si>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</si>
  <si>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</si>
  <si>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</si>
  <si>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</si>
  <si>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</si>
  <si>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</si>
  <si>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</si>
  <si>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</si>
  <si>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</si>
  <si>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</si>
  <si>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</si>
  <si>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</si>
  <si>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</si>
  <si>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</si>
  <si>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</si>
  <si>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</si>
  <si>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</si>
  <si>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</si>
  <si>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</si>
  <si>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</si>
  <si>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</si>
  <si>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</si>
  <si>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</si>
  <si>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</si>
  <si>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</si>
  <si>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</si>
  <si>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</si>
  <si>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</si>
  <si>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</si>
  <si>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</si>
  <si>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</si>
  <si>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</si>
  <si>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</si>
  <si>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</si>
  <si>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</si>
  <si>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</si>
  <si>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</si>
  <si>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</si>
  <si>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</si>
  <si>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</si>
  <si>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</si>
  <si>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</si>
  <si>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</si>
  <si>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</si>
  <si>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</si>
  <si>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</si>
  <si>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</si>
  <si>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</si>
  <si>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</si>
  <si>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</si>
  <si>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</si>
  <si>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</si>
  <si>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</si>
  <si>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</si>
  <si>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</si>
  <si>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</si>
  <si>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</si>
  <si>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</si>
  <si>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</si>
  <si>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</si>
  <si>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</si>
  <si>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</si>
  <si>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</si>
  <si>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</si>
  <si>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</si>
  <si>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</si>
  <si>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</si>
  <si>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</si>
  <si>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</si>
  <si>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</si>
  <si>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</si>
  <si>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</si>
  <si>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</si>
  <si>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</si>
  <si>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</si>
  <si>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</si>
  <si>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</si>
  <si>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</si>
  <si>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</si>
  <si>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</si>
  <si>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</si>
  <si>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</si>
  <si>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</si>
  <si>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</si>
  <si>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</si>
  <si>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</si>
  <si>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</si>
  <si>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</si>
  <si>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</si>
  <si>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</si>
  <si>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</si>
  <si>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</si>
  <si>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</si>
  <si>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</si>
  <si>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</si>
  <si>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</si>
  <si>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</si>
  <si>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</si>
  <si>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</si>
  <si>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</si>
  <si>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</si>
  <si>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</si>
  <si>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</si>
  <si>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</si>
  <si>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</si>
  <si>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</si>
  <si>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</si>
  <si>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</si>
  <si>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</si>
  <si>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</si>
  <si>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</si>
  <si>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</si>
  <si>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</si>
  <si>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</si>
  <si>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</si>
  <si>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</si>
  <si>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</si>
  <si>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</si>
  <si>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</si>
  <si>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</si>
  <si>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</si>
  <si>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</si>
  <si>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</si>
  <si>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</si>
  <si>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</si>
  <si>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</si>
  <si>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</si>
  <si>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</si>
  <si>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</si>
  <si>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</si>
  <si>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</si>
  <si>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</si>
  <si>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</si>
  <si>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</si>
  <si>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</si>
  <si>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</si>
  <si>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</si>
  <si>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</si>
  <si>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</si>
  <si>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</si>
  <si>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</si>
  <si>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</si>
  <si>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</si>
  <si>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</si>
  <si>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</si>
  <si>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</si>
  <si>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</si>
  <si>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</si>
  <si>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</si>
  <si>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</si>
  <si>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</si>
  <si>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</si>
  <si>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</si>
  <si>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</si>
  <si>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</si>
  <si>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</si>
  <si>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</si>
  <si>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</si>
  <si>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</si>
  <si>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</si>
  <si>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</si>
  <si>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</si>
  <si>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</si>
  <si>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</si>
  <si>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</si>
  <si>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</si>
  <si>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</si>
  <si>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</si>
  <si>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</si>
  <si>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</si>
  <si>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</si>
  <si>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</si>
  <si>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</si>
  <si>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</si>
  <si>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</si>
  <si>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</si>
  <si>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</si>
  <si>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</si>
  <si>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</si>
  <si>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</si>
  <si>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</si>
  <si>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</si>
  <si>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</si>
  <si>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</si>
  <si>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</si>
  <si>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</si>
  <si>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</si>
  <si>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</si>
  <si>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</si>
  <si>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</si>
  <si>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</si>
  <si>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</si>
  <si>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</si>
  <si>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</si>
  <si>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</si>
  <si>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</si>
  <si>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</si>
  <si>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</si>
  <si>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</si>
  <si>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</si>
  <si>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</si>
  <si>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</si>
  <si>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</si>
  <si>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</si>
  <si>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</si>
  <si>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</si>
  <si>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</si>
  <si>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</si>
  <si>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</si>
  <si>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</si>
  <si>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</si>
  <si>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</si>
  <si>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</si>
  <si>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</si>
  <si>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</si>
  <si>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</si>
  <si>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</si>
  <si>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</si>
  <si>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</si>
  <si>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</si>
  <si>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</si>
  <si>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</si>
  <si>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</si>
  <si>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</si>
  <si>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</si>
  <si>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</si>
  <si>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</si>
  <si>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</si>
  <si>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</si>
  <si>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</si>
  <si>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</si>
  <si>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</si>
  <si>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</si>
  <si>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</si>
  <si>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</si>
  <si>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</si>
  <si>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</si>
  <si>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</si>
  <si>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</si>
  <si>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</si>
  <si>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</si>
  <si>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</si>
  <si>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</si>
  <si>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</si>
  <si>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</si>
  <si>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</si>
  <si>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</si>
  <si>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</si>
  <si>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</si>
  <si>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</si>
  <si>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</si>
  <si>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</si>
  <si>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</si>
  <si>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</si>
  <si>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</si>
  <si>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</si>
  <si>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</si>
  <si>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</si>
  <si>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</si>
  <si>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</si>
  <si>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</si>
  <si>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</si>
  <si>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</si>
  <si>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</si>
  <si>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</si>
  <si>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</si>
  <si>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</si>
  <si>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</si>
  <si>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</si>
  <si>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</si>
  <si>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</si>
  <si>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</si>
  <si>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</si>
  <si>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</si>
  <si>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</si>
  <si>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</si>
  <si>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</si>
  <si>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</si>
  <si>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</si>
  <si>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</si>
  <si>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</si>
  <si>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</si>
  <si>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</si>
  <si>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</si>
  <si>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</si>
  <si>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</si>
  <si>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</si>
  <si>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</si>
  <si>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</si>
  <si>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</si>
  <si>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</si>
  <si>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</si>
  <si>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</si>
  <si>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</si>
  <si>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</si>
  <si>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</si>
  <si>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</si>
  <si>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</si>
  <si>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</si>
  <si>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</si>
  <si>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</si>
  <si>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</si>
  <si>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</si>
  <si>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</si>
  <si>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</si>
  <si>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</si>
  <si>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</si>
  <si>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</si>
  <si>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</si>
  <si>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</si>
  <si>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</si>
  <si>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</si>
  <si>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</si>
  <si>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</si>
  <si>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</si>
  <si>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</si>
  <si>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</si>
  <si>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</si>
  <si>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</si>
  <si>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</si>
  <si>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</si>
  <si>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</si>
  <si>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</si>
  <si>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</si>
  <si>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</si>
  <si>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</si>
  <si>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</si>
  <si>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</si>
  <si>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</si>
  <si>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</si>
  <si>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</si>
  <si>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</si>
  <si>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</si>
  <si>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</si>
  <si>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</si>
  <si>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</si>
  <si>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</si>
  <si>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</si>
  <si>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</si>
  <si>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</si>
  <si>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</si>
  <si>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</si>
  <si>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</si>
  <si>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</si>
  <si>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</si>
  <si>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</si>
  <si>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</si>
  <si>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</si>
  <si>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</si>
  <si>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</si>
  <si>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</si>
  <si>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</si>
  <si>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</si>
  <si>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</si>
  <si>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</si>
  <si>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</si>
  <si>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</si>
  <si>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</si>
  <si>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</si>
  <si>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</si>
  <si>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</si>
  <si>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</si>
  <si>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</si>
  <si>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</si>
  <si>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</si>
  <si>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</si>
  <si>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</si>
  <si>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</si>
  <si>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</si>
  <si>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</si>
  <si>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</si>
  <si>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</si>
  <si>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</si>
  <si>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</si>
  <si>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</si>
  <si>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</si>
  <si>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</si>
  <si>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</si>
  <si>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</si>
  <si>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</si>
  <si>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</si>
  <si>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</si>
  <si>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</si>
  <si>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</si>
  <si>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</si>
  <si>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</si>
  <si>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</si>
  <si>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</si>
  <si>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</si>
  <si>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</si>
  <si>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</si>
  <si>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</si>
  <si>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</si>
  <si>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</si>
  <si>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</si>
  <si>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</si>
  <si>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</si>
  <si>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</si>
  <si>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</si>
  <si>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</si>
  <si>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</si>
  <si>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</si>
  <si>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</si>
  <si>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</si>
  <si>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</si>
  <si>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</si>
  <si>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</si>
  <si>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</si>
  <si>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</si>
  <si>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</si>
  <si>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</si>
  <si>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</si>
  <si>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</si>
  <si>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</si>
  <si>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</si>
  <si>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</si>
  <si>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</si>
  <si>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</si>
  <si>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</si>
  <si>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</si>
  <si>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</si>
  <si>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</si>
  <si>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</si>
  <si>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</si>
  <si>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</si>
  <si>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</si>
  <si>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</si>
  <si>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</si>
  <si>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</si>
  <si>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</si>
  <si>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</si>
  <si>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</si>
  <si>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</si>
  <si>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</si>
  <si>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</si>
  <si>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</si>
  <si>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</si>
  <si>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</si>
  <si>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</si>
  <si>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</si>
  <si>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</si>
  <si>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</si>
  <si>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</si>
  <si>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</si>
  <si>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</si>
  <si>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</si>
  <si>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</si>
  <si>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</si>
  <si>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</si>
  <si>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</si>
  <si>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</si>
  <si>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</si>
  <si>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</si>
  <si>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</si>
  <si>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</si>
  <si>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</si>
  <si>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</si>
  <si>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</si>
  <si>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</si>
  <si>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</si>
  <si>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</si>
  <si>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</si>
  <si>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</si>
  <si>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</si>
  <si>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</si>
  <si>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</si>
  <si>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</si>
  <si>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</si>
  <si>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</si>
  <si>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</si>
  <si>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</si>
  <si>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</si>
  <si>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</si>
  <si>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</si>
  <si>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</si>
  <si>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</si>
  <si>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</si>
  <si>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</si>
  <si>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</si>
  <si>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</si>
  <si>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</si>
  <si>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</si>
  <si>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</si>
  <si>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</si>
  <si>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</si>
  <si>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</si>
  <si>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</si>
  <si>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</si>
  <si>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</si>
  <si>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</si>
  <si>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</si>
  <si>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</si>
  <si>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</si>
  <si>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</si>
  <si>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</si>
  <si>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</si>
  <si>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</si>
  <si>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</si>
  <si>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</si>
  <si>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</si>
  <si>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</si>
  <si>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</si>
  <si>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</si>
  <si>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</si>
  <si>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</si>
  <si>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</si>
  <si>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</si>
  <si>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</si>
  <si>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</si>
  <si>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</si>
  <si>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</si>
  <si>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</si>
  <si>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</si>
  <si>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</si>
  <si>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</si>
  <si>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</si>
  <si>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</si>
  <si>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</si>
  <si>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</si>
  <si>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</si>
  <si>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</si>
  <si>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</si>
  <si>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</si>
  <si>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</si>
  <si>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</si>
  <si>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</si>
  <si>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</si>
  <si>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</si>
  <si>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</si>
  <si>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</si>
  <si>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</si>
  <si>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</si>
  <si>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</si>
  <si>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</si>
  <si>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</si>
  <si>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</si>
  <si>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</si>
  <si>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</si>
  <si>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</si>
  <si>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</si>
  <si>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</si>
  <si>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</si>
  <si>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</si>
  <si>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</si>
  <si>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</si>
  <si>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</si>
  <si>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</si>
  <si>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</si>
  <si>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</si>
  <si>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</si>
  <si>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</si>
  <si>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</si>
  <si>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</si>
  <si>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</si>
  <si>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</si>
  <si>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</si>
  <si>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</si>
  <si>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</si>
  <si>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</si>
  <si>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</si>
  <si>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</si>
  <si>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</si>
  <si>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</si>
  <si>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</si>
  <si>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</si>
  <si>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</si>
  <si>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</si>
  <si>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</si>
  <si>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</si>
  <si>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</si>
  <si>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</si>
  <si>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</si>
  <si>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</si>
  <si>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</si>
  <si>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</si>
  <si>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</si>
  <si>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</si>
  <si>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</si>
  <si>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</si>
  <si>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</si>
  <si>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</si>
  <si>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</si>
  <si>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</si>
  <si>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</si>
  <si>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</si>
  <si>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</si>
  <si>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</si>
  <si>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</si>
  <si>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</si>
  <si>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</si>
  <si>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</si>
  <si>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</si>
  <si>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</si>
  <si>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</si>
  <si>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</si>
  <si>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</si>
  <si>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</si>
  <si>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</si>
  <si>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</si>
  <si>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</si>
  <si>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</si>
  <si>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</si>
  <si>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</si>
  <si>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</si>
  <si>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</si>
  <si>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</si>
  <si>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</si>
  <si>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</si>
  <si>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</si>
  <si>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</si>
  <si>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</si>
  <si>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</si>
  <si>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</si>
  <si>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</si>
  <si>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</si>
  <si>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</si>
  <si>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</si>
  <si>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</si>
  <si>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</si>
  <si>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</si>
  <si>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</si>
  <si>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</si>
  <si>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</si>
  <si>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</si>
  <si>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</si>
  <si>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</si>
  <si>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</si>
  <si>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</si>
  <si>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</si>
  <si>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</si>
  <si>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</si>
  <si>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</si>
  <si>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</si>
  <si>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</si>
  <si>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</si>
  <si>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</si>
  <si>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</si>
  <si>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</si>
  <si>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</si>
  <si>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</si>
  <si>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</si>
  <si>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</si>
  <si>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</si>
  <si>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</si>
  <si>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</si>
  <si>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</si>
  <si>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</si>
  <si>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</si>
  <si>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</si>
  <si>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</si>
  <si>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</si>
  <si>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</si>
  <si>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</si>
  <si>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</si>
  <si>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</si>
  <si>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</si>
  <si>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</si>
  <si>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</si>
  <si>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</si>
  <si>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</si>
  <si>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</si>
  <si>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</si>
  <si>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</si>
  <si>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</si>
  <si>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</si>
  <si>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</si>
  <si>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</si>
  <si>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</si>
  <si>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</si>
  <si>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</si>
  <si>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</si>
  <si>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</si>
  <si>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</si>
  <si>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</si>
  <si>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</si>
  <si>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</si>
  <si>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</si>
  <si>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</si>
  <si>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</si>
  <si>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</si>
  <si>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</si>
  <si>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</si>
  <si>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</si>
  <si>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</si>
  <si>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</si>
  <si>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</si>
  <si>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</si>
  <si>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</si>
  <si>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</si>
  <si>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</si>
  <si>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</si>
  <si>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</si>
  <si>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</si>
  <si>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</si>
  <si>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</si>
  <si>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</si>
  <si>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</si>
  <si>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</si>
  <si>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</si>
  <si>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</si>
  <si>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</si>
  <si>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</si>
  <si>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</si>
  <si>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</si>
  <si>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</si>
  <si>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</si>
  <si>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</si>
  <si>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</si>
  <si>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</si>
  <si>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</si>
  <si>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</si>
  <si>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</si>
  <si>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</si>
  <si>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</si>
  <si>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</si>
  <si>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</si>
  <si>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</si>
  <si>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</si>
  <si>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</si>
  <si>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</si>
  <si>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</si>
  <si>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</si>
  <si>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</si>
  <si>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</si>
  <si>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</si>
  <si>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</si>
  <si>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</si>
  <si>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</si>
  <si>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</si>
  <si>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</si>
  <si>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</si>
  <si>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</si>
  <si>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</si>
  <si>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</si>
  <si>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</si>
  <si>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</si>
  <si>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</si>
  <si>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</si>
  <si>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</si>
  <si>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</si>
  <si>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</si>
  <si>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</si>
  <si>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</si>
  <si>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</si>
  <si>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</si>
  <si>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</si>
  <si>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</si>
  <si>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</si>
  <si>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</si>
  <si>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</si>
  <si>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</si>
  <si>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</si>
  <si>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</si>
  <si>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</si>
  <si>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</si>
  <si>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</si>
  <si>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</si>
  <si>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</si>
  <si>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</si>
  <si>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</si>
  <si>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</si>
  <si>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</si>
  <si>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</si>
  <si>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</si>
  <si>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</si>
  <si>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</si>
  <si>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</si>
  <si>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</si>
  <si>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</si>
  <si>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</si>
  <si>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</si>
  <si>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</si>
  <si>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</si>
  <si>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</si>
  <si>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</si>
  <si>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</si>
  <si>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</si>
  <si>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</si>
  <si>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</si>
  <si>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</si>
  <si>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</si>
  <si>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</si>
  <si>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</si>
  <si>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</si>
  <si>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</si>
  <si>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</si>
  <si>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</si>
  <si>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</si>
  <si>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</si>
  <si>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</si>
  <si>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</si>
  <si>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</si>
  <si>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</si>
  <si>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</si>
  <si>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</si>
  <si>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</si>
  <si>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</si>
  <si>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</si>
  <si>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</si>
  <si>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</si>
  <si>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</si>
  <si>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</si>
  <si>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</si>
  <si>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</si>
  <si>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</si>
  <si>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</si>
  <si>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</si>
  <si>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</si>
  <si>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</si>
  <si>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</si>
  <si>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</si>
  <si>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</si>
  <si>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</si>
  <si>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</si>
  <si>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</si>
  <si>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</si>
  <si>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</si>
  <si>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</si>
  <si>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</si>
  <si>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</si>
  <si>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</si>
  <si>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</si>
  <si>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</si>
  <si>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</si>
  <si>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</si>
  <si>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</si>
  <si>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</si>
  <si>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</si>
  <si>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</si>
  <si>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</si>
  <si>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</si>
  <si>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</si>
  <si>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</si>
  <si>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</si>
  <si>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</si>
  <si>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</si>
  <si>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</si>
  <si>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</si>
  <si>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</si>
  <si>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</si>
  <si>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</si>
  <si>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</si>
  <si>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</si>
  <si>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</si>
  <si>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</si>
  <si>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</si>
  <si>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</si>
  <si>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</si>
  <si>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</si>
  <si>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</si>
  <si>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</si>
  <si>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</si>
  <si>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</si>
  <si>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</si>
  <si>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</si>
  <si>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</si>
  <si>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</si>
  <si>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</si>
  <si>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</si>
  <si>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</si>
  <si>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</si>
  <si>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</si>
  <si>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</si>
  <si>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</si>
  <si>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</si>
  <si>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</si>
  <si>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</si>
  <si>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</si>
  <si>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</si>
  <si>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</si>
  <si>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</si>
  <si>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</si>
  <si>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</si>
  <si>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</si>
  <si>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</si>
  <si>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</si>
  <si>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</si>
  <si>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</si>
  <si>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</si>
  <si>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</si>
  <si>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</si>
  <si>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</si>
  <si>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</si>
  <si>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</si>
  <si>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</si>
  <si>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</si>
  <si>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</si>
  <si>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</si>
  <si>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</si>
  <si>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</si>
  <si>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</si>
  <si>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</si>
  <si>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</si>
  <si>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</si>
  <si>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</si>
  <si>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</si>
  <si>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</si>
  <si>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</si>
  <si>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</si>
  <si>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</si>
  <si>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</si>
  <si>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</si>
  <si>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</si>
  <si>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</si>
  <si>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</si>
  <si>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</si>
  <si>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</si>
  <si>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</si>
  <si>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</si>
  <si>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</si>
  <si>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</si>
  <si>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</si>
  <si>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</si>
  <si>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</si>
  <si>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</si>
  <si>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</si>
  <si>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</si>
  <si>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</si>
  <si>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</si>
  <si>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</si>
  <si>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</si>
  <si>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</si>
  <si>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</si>
  <si>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</si>
  <si>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</si>
  <si>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</si>
  <si>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</si>
  <si>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</si>
  <si>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</si>
  <si>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</si>
  <si>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</si>
  <si>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</si>
  <si>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</si>
  <si>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</si>
  <si>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</si>
  <si>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</si>
  <si>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</si>
  <si>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</si>
  <si>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</si>
  <si>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</si>
  <si>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</si>
  <si>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</si>
  <si>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</si>
  <si>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</si>
  <si>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</si>
  <si>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</si>
  <si>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</si>
  <si>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</si>
  <si>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</si>
  <si>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</si>
  <si>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</si>
  <si>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</si>
  <si>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</si>
  <si>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</si>
  <si>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</si>
  <si>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</si>
  <si>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</si>
  <si>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</si>
  <si>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</si>
  <si>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</si>
  <si>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</si>
  <si>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</si>
  <si>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</si>
  <si>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</si>
  <si>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</si>
  <si>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</si>
  <si>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</si>
  <si>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</si>
  <si>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</si>
  <si>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</si>
  <si>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</si>
  <si>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</si>
  <si>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</si>
  <si>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</si>
  <si>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</si>
  <si>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</si>
  <si>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</si>
  <si>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</si>
  <si>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</si>
  <si>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</si>
  <si>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</si>
  <si>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</si>
  <si>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</si>
  <si>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</si>
  <si>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</si>
  <si>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</si>
  <si>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</si>
  <si>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</si>
  <si>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</si>
  <si>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</si>
  <si>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</si>
  <si>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</si>
  <si>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</si>
  <si>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</si>
  <si>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</si>
  <si>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</si>
  <si>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</si>
  <si>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</si>
  <si>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</si>
  <si>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</si>
  <si>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</si>
  <si>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</si>
  <si>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</si>
  <si>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</si>
  <si>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</si>
  <si>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</si>
  <si>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</si>
  <si>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</si>
  <si>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</si>
  <si>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</si>
  <si>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</si>
  <si>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</si>
  <si>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</si>
  <si>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</si>
  <si>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</si>
  <si>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</si>
  <si>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</si>
  <si>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</si>
  <si>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</si>
  <si>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</si>
  <si>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</si>
  <si>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</si>
  <si>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</si>
  <si>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</si>
  <si>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</si>
  <si>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</si>
  <si>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</si>
  <si>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</si>
  <si>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</si>
  <si>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</si>
  <si>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</si>
  <si>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</si>
  <si>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</si>
  <si>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</si>
  <si>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</si>
  <si>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</si>
  <si>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</si>
  <si>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</si>
  <si>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</si>
  <si>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</si>
  <si>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</si>
  <si>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</si>
  <si>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</si>
  <si>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</si>
  <si>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</si>
  <si>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</si>
  <si>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</si>
  <si>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</si>
  <si>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</si>
  <si>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</si>
  <si>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</si>
  <si>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</si>
  <si>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</si>
  <si>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</si>
  <si>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</si>
  <si>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</si>
  <si>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</si>
  <si>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</si>
  <si>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</si>
  <si>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</si>
  <si>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</si>
  <si>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</si>
  <si>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</si>
  <si>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</si>
  <si>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</si>
  <si>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</si>
  <si>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</si>
  <si>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</si>
  <si>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</si>
  <si>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</si>
  <si>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</si>
  <si>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</si>
  <si>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</si>
  <si>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</si>
  <si>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</si>
  <si>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</si>
  <si>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</si>
  <si>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</si>
  <si>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</si>
  <si>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</si>
  <si>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</si>
  <si>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</si>
  <si>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</si>
  <si>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</si>
  <si>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</si>
  <si>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</si>
  <si>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</si>
  <si>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</si>
  <si>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</si>
  <si>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</si>
  <si>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</si>
  <si>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</si>
  <si>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</si>
  <si>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</si>
  <si>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</si>
  <si>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</si>
  <si>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</si>
  <si>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</si>
  <si>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</si>
  <si>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</si>
  <si>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</si>
  <si>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</si>
  <si>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</si>
  <si>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</si>
  <si>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</si>
  <si>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</si>
  <si>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</si>
  <si>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</si>
  <si>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</si>
  <si>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</si>
  <si>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</si>
  <si>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</si>
  <si>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</si>
  <si>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</si>
  <si>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</si>
  <si>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</si>
  <si>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</si>
  <si>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</si>
  <si>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</si>
  <si>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</si>
  <si>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</si>
  <si>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</si>
  <si>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</si>
  <si>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</si>
  <si>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</si>
  <si>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</si>
  <si>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</si>
  <si>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</si>
  <si>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</si>
  <si>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</si>
  <si>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</si>
  <si>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</si>
  <si>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</si>
  <si>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</si>
  <si>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</si>
  <si>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</si>
  <si>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</si>
  <si>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</si>
  <si>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</si>
  <si>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</si>
  <si>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</si>
  <si>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</si>
  <si>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</si>
  <si>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</si>
  <si>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</si>
  <si>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</si>
  <si>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</si>
  <si>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</si>
  <si>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</si>
  <si>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</si>
  <si>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</si>
  <si>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</si>
  <si>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</si>
  <si>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</si>
  <si>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</si>
  <si>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</si>
  <si>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</si>
  <si>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</si>
  <si>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</si>
  <si>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</si>
  <si>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</si>
  <si>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</si>
  <si>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</si>
  <si>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</si>
  <si>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</si>
  <si>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</si>
  <si>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</si>
  <si>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</si>
  <si>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</si>
  <si>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</si>
  <si>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</si>
  <si>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</si>
  <si>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</si>
  <si>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</si>
  <si>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</si>
  <si>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</si>
  <si>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</si>
  <si>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</si>
  <si>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</si>
  <si>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</si>
  <si>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</si>
  <si>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</si>
  <si>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</si>
  <si>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</si>
  <si>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</si>
  <si>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</si>
  <si>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</si>
  <si>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</si>
  <si>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</si>
  <si>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</si>
  <si>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</si>
  <si>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</si>
  <si>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</si>
  <si>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</si>
  <si>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</si>
  <si>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</si>
  <si>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</si>
  <si>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</si>
  <si>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</si>
  <si>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</si>
  <si>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</si>
  <si>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</si>
  <si>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</si>
  <si>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</si>
  <si>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</si>
  <si>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</si>
  <si>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</si>
  <si>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</si>
  <si>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</si>
  <si>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</si>
  <si>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</si>
  <si>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</si>
  <si>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</si>
  <si>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</si>
  <si>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</si>
  <si>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</si>
  <si>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</si>
  <si>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</si>
  <si>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</si>
  <si>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</si>
  <si>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</si>
  <si>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</si>
  <si>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</si>
  <si>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</si>
  <si>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</si>
  <si>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</si>
  <si>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</si>
  <si>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</si>
  <si>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</si>
  <si>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</si>
  <si>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</si>
  <si>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</si>
  <si>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</si>
  <si>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</si>
  <si>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</si>
  <si>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</si>
  <si>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</si>
  <si>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</si>
  <si>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</si>
  <si>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</si>
  <si>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</si>
  <si>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</si>
  <si>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</si>
  <si>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</si>
  <si>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</si>
  <si>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</si>
  <si>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</si>
  <si>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</si>
  <si>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</si>
  <si>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</si>
  <si>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</si>
  <si>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</si>
  <si>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</si>
  <si>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</si>
  <si>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</si>
  <si>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</si>
  <si>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</si>
  <si>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</si>
  <si>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</si>
  <si>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</si>
  <si>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</si>
  <si>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</si>
  <si>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</si>
  <si>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</si>
  <si>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</si>
  <si>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</si>
  <si>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</si>
  <si>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</si>
  <si>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</si>
  <si>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</si>
  <si>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</si>
  <si>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</si>
  <si>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</si>
  <si>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</si>
  <si>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</si>
  <si>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</si>
  <si>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</si>
  <si>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</si>
  <si>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</si>
  <si>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</si>
  <si>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</si>
  <si>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</si>
  <si>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</si>
  <si>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</si>
  <si>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</si>
  <si>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</si>
  <si>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</si>
  <si>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</si>
  <si>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</si>
  <si>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</si>
  <si>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</si>
  <si>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</si>
  <si>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</si>
  <si>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</si>
  <si>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</si>
  <si>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</si>
  <si>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</si>
  <si>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</si>
  <si>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</si>
  <si>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</si>
  <si>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</si>
  <si>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</si>
  <si>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</si>
  <si>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</si>
  <si>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</si>
  <si>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</si>
  <si>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</si>
  <si>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</si>
  <si>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</si>
  <si>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</si>
  <si>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</si>
  <si>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</si>
  <si>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</si>
  <si>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</si>
  <si>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</si>
  <si>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</si>
  <si>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</si>
  <si>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</si>
  <si>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</si>
  <si>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</si>
  <si>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</si>
  <si>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</si>
  <si>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</si>
  <si>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</si>
  <si>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</si>
  <si>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</si>
  <si>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</si>
  <si>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</si>
  <si>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</si>
  <si>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</si>
  <si>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</si>
  <si>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</si>
  <si>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</si>
  <si>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</si>
  <si>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</si>
  <si>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</si>
  <si>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</si>
  <si>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</si>
  <si>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</si>
  <si>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</si>
  <si>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</si>
  <si>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</si>
  <si>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</si>
  <si>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</si>
  <si>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</si>
  <si>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</si>
  <si>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</si>
  <si>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</si>
  <si>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</si>
  <si>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</si>
  <si>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</si>
  <si>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</si>
  <si>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</si>
  <si>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</si>
  <si>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</si>
  <si>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</si>
  <si>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</si>
  <si>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</si>
  <si>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</si>
  <si>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</si>
  <si>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</si>
  <si>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</si>
  <si>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</si>
  <si>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</si>
  <si>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</si>
  <si>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</si>
  <si>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</si>
  <si>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</si>
  <si>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</si>
  <si>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</si>
  <si>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</si>
  <si>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</si>
  <si>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</si>
  <si>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</si>
  <si>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</si>
  <si>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</si>
  <si>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</si>
  <si>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</si>
  <si>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</si>
  <si>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</si>
  <si>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</si>
  <si>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</si>
  <si>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</si>
  <si>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</si>
  <si>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</si>
  <si>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</si>
  <si>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</si>
  <si>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</si>
  <si>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</si>
  <si>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</si>
  <si>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</si>
  <si>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</si>
  <si>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</si>
  <si>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</si>
  <si>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</si>
  <si>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</si>
  <si>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</si>
  <si>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</si>
  <si>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</si>
  <si>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</si>
  <si>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</si>
  <si>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</si>
  <si>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</si>
  <si>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</si>
  <si>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</si>
  <si>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</si>
  <si>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</si>
  <si>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</si>
  <si>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</si>
  <si>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</si>
  <si>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</si>
  <si>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</si>
  <si>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</si>
  <si>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</si>
  <si>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</si>
  <si>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</si>
  <si>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</si>
  <si>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</si>
  <si>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</si>
  <si>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</si>
  <si>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</si>
  <si>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</si>
  <si>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</si>
  <si>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</si>
  <si>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</si>
  <si>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</si>
  <si>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</si>
  <si>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</si>
  <si>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</si>
  <si>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</si>
  <si>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</si>
  <si>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</si>
  <si>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</si>
  <si>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</si>
  <si>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</si>
  <si>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</si>
  <si>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</si>
  <si>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</si>
  <si>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</si>
  <si>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</si>
  <si>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</si>
  <si>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</si>
  <si>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</si>
  <si>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</si>
  <si>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</si>
  <si>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</si>
  <si>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</si>
  <si>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</si>
  <si>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</si>
  <si>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</si>
  <si>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</si>
  <si>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</si>
  <si>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</si>
  <si>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</si>
  <si>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</si>
  <si>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</si>
  <si>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</si>
  <si>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</si>
  <si>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</si>
  <si>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</si>
  <si>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</si>
  <si>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</si>
  <si>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</si>
  <si>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</si>
  <si>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</si>
  <si>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</si>
  <si>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</si>
  <si>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</si>
  <si>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</si>
  <si>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</si>
  <si>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</si>
  <si>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</si>
  <si>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</si>
  <si>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</si>
  <si>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</si>
  <si>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</si>
  <si>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</si>
  <si>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</si>
  <si>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</si>
  <si>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</si>
  <si>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</si>
  <si>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</si>
  <si>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</si>
  <si>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</si>
  <si>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</si>
  <si>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</si>
  <si>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</si>
  <si>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</si>
  <si>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</si>
  <si>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</si>
  <si>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</si>
  <si>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</si>
  <si>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</si>
  <si>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</si>
  <si>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</si>
  <si>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</si>
  <si>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</si>
  <si>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</si>
  <si>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</si>
  <si>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</si>
  <si>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</si>
  <si>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</si>
  <si>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</si>
  <si>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</si>
  <si>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</si>
  <si>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</si>
  <si>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</si>
  <si>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</si>
  <si>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</si>
  <si>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</si>
  <si>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</si>
  <si>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</si>
  <si>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</si>
  <si>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</si>
  <si>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</si>
  <si>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</si>
  <si>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</si>
  <si>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</si>
  <si>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</si>
  <si>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</si>
  <si>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</si>
  <si>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</si>
  <si>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</si>
  <si>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</si>
  <si>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</si>
  <si>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</si>
  <si>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</si>
  <si>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</si>
  <si>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</si>
  <si>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</si>
  <si>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</si>
  <si>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</si>
  <si>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</si>
  <si>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</si>
  <si>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</si>
  <si>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</si>
  <si>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</si>
  <si>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</si>
  <si>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</si>
  <si>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</si>
  <si>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</si>
  <si>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</si>
  <si>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</si>
  <si>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</si>
  <si>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</si>
  <si>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</si>
  <si>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</si>
  <si>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</si>
  <si>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</si>
  <si>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</si>
  <si>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</si>
  <si>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</si>
  <si>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</si>
  <si>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</si>
  <si>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</si>
  <si>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</si>
  <si>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</si>
  <si>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</si>
  <si>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</si>
  <si>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</si>
  <si>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</si>
  <si>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</si>
  <si>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</si>
  <si>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</si>
  <si>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</si>
  <si>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</si>
  <si>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</si>
  <si>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</si>
  <si>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</si>
  <si>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</si>
  <si>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</si>
  <si>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</si>
  <si>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</si>
  <si>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</si>
  <si>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</si>
  <si>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</si>
  <si>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</si>
  <si>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</si>
  <si>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</si>
  <si>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</si>
  <si>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</si>
  <si>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</si>
  <si>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</si>
  <si>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</si>
  <si>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</si>
  <si>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</si>
  <si>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</si>
  <si>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</si>
  <si>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</si>
  <si>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</si>
  <si>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</si>
  <si>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</si>
  <si>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</si>
  <si>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</si>
  <si>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</si>
  <si>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</si>
  <si>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</si>
  <si>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</si>
  <si>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</si>
  <si>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</si>
  <si>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</si>
  <si>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</si>
  <si>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</si>
  <si>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</si>
  <si>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</si>
  <si>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</si>
  <si>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</si>
  <si>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</si>
  <si>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</si>
  <si>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</si>
  <si>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</si>
  <si>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</si>
  <si>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</si>
  <si>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</si>
  <si>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</si>
  <si>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</si>
  <si>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</si>
  <si>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</si>
  <si>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</si>
  <si>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</si>
  <si>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</si>
  <si>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</si>
  <si>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</si>
  <si>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</si>
  <si>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</si>
  <si>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</si>
  <si>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</si>
  <si>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</si>
  <si>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</si>
  <si>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</si>
  <si>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</si>
  <si>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</si>
  <si>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</si>
  <si>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</si>
  <si>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</si>
  <si>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</si>
  <si>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</si>
  <si>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</si>
  <si>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</si>
  <si>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</si>
  <si>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</si>
  <si>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</si>
  <si>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</si>
  <si>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</si>
  <si>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</si>
  <si>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</si>
  <si>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</si>
  <si>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</si>
  <si>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</si>
  <si>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</si>
  <si>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</si>
  <si>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</si>
  <si>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</si>
  <si>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</si>
  <si>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</si>
  <si>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</si>
  <si>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</si>
  <si>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</si>
  <si>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</si>
  <si>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</si>
  <si>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</si>
  <si>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</si>
  <si>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</si>
  <si>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</si>
  <si>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</si>
  <si>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</si>
  <si>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</si>
  <si>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</si>
  <si>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</si>
  <si>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</si>
  <si>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</si>
  <si>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</si>
  <si>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</si>
  <si>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</si>
  <si>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</si>
  <si>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</si>
  <si>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</si>
  <si>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</si>
  <si>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</si>
  <si>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</si>
  <si>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</si>
  <si>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</si>
  <si>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</si>
  <si>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</si>
  <si>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</si>
  <si>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</si>
  <si>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</si>
  <si>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</si>
  <si>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</si>
  <si>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</si>
  <si>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</si>
  <si>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</si>
  <si>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</si>
  <si>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</si>
  <si>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</si>
  <si>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</si>
  <si>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</si>
  <si>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</si>
  <si>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</si>
  <si>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</si>
  <si>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</si>
  <si>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</si>
  <si>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</si>
  <si>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</si>
  <si>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</si>
  <si>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</si>
  <si>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</si>
  <si>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</si>
  <si>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</si>
  <si>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</si>
  <si>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</si>
  <si>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</si>
  <si>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</si>
  <si>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</si>
  <si>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</si>
  <si>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</si>
  <si>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</si>
  <si>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</si>
  <si>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</si>
  <si>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</si>
  <si>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</si>
  <si>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</si>
  <si>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</si>
  <si>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</si>
  <si>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</si>
  <si>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</si>
  <si>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</si>
  <si>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</si>
  <si>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</si>
  <si>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</si>
  <si>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</si>
  <si>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</si>
  <si>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</si>
  <si>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</si>
  <si>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</si>
  <si>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</si>
  <si>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</si>
  <si>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</si>
  <si>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</si>
  <si>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</si>
  <si>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</si>
  <si>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</si>
  <si>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</si>
  <si>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</si>
  <si>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</si>
  <si>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</si>
  <si>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</si>
  <si>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</si>
  <si>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</si>
  <si>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</si>
  <si>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</si>
  <si>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</si>
  <si>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</si>
  <si>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</si>
  <si>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</si>
  <si>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</si>
  <si>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</si>
  <si>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</si>
  <si>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</si>
  <si>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</si>
  <si>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</si>
  <si>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</si>
  <si>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</si>
  <si>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</si>
  <si>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</si>
  <si>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</si>
  <si>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</si>
  <si>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</si>
  <si>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</si>
  <si>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</si>
  <si>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</si>
  <si>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</si>
  <si>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</si>
  <si>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</si>
  <si>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</si>
  <si>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</si>
  <si>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</si>
  <si>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</si>
  <si>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</si>
  <si>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</si>
  <si>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</si>
  <si>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</si>
  <si>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</si>
  <si>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</si>
  <si>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</si>
  <si>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</si>
  <si>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</si>
  <si>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</si>
  <si>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</si>
  <si>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</si>
  <si>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</si>
  <si>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</si>
  <si>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</si>
  <si>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</si>
  <si>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</si>
  <si>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</si>
  <si>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</si>
  <si>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</si>
  <si>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</si>
  <si>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</si>
  <si>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</si>
  <si>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</si>
  <si>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</si>
  <si>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</si>
  <si>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</si>
  <si>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</si>
  <si>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</si>
  <si>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</si>
  <si>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</si>
  <si>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</si>
  <si>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</si>
  <si>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</si>
  <si>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</si>
  <si>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</si>
  <si>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</si>
  <si>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</si>
  <si>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</si>
  <si>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</si>
  <si>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</si>
  <si>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</si>
  <si>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</si>
  <si>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</si>
  <si>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</si>
  <si>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</si>
  <si>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</si>
  <si>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</si>
  <si>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</si>
  <si>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</si>
  <si>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</si>
  <si>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</si>
  <si>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</si>
  <si>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</si>
  <si>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</si>
  <si>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</si>
  <si>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</si>
  <si>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</si>
  <si>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</si>
  <si>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</si>
  <si>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</si>
  <si>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</si>
  <si>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</si>
  <si>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</si>
  <si>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</si>
  <si>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</si>
  <si>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</si>
  <si>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</si>
  <si>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</si>
  <si>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</si>
  <si>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</si>
  <si>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</si>
  <si>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</si>
  <si>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</si>
  <si>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</si>
  <si>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</si>
  <si>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</si>
  <si>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</si>
  <si>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</si>
  <si>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</si>
  <si>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</si>
  <si>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</si>
  <si>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</si>
  <si>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</si>
  <si>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</si>
  <si>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</si>
  <si>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</si>
  <si>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</si>
  <si>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</si>
  <si>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</si>
  <si>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</si>
  <si>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</si>
  <si>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</si>
  <si>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</si>
  <si>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</si>
  <si>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</si>
  <si>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</si>
  <si>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</si>
  <si>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</si>
  <si>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</si>
  <si>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</si>
  <si>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</si>
  <si>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</si>
  <si>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</si>
  <si>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</si>
  <si>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</si>
  <si>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</si>
  <si>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</si>
  <si>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</si>
  <si>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</si>
  <si>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</si>
  <si>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</si>
  <si>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</si>
  <si>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</si>
  <si>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</si>
  <si>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</si>
  <si>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</si>
  <si>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</si>
  <si>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</si>
  <si>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</si>
  <si>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</si>
  <si>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</si>
  <si>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</si>
  <si>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</si>
  <si>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</si>
  <si>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</si>
  <si>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</si>
  <si>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</si>
  <si>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</si>
  <si>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</si>
  <si>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</si>
  <si>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</si>
  <si>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</si>
  <si>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</si>
  <si>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</si>
  <si>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</si>
  <si>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</si>
  <si>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</si>
  <si>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</si>
  <si>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</si>
  <si>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</si>
  <si>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</si>
  <si>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</si>
  <si>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</si>
  <si>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</si>
  <si>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</si>
  <si>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</si>
  <si>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</si>
  <si>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</si>
  <si>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</si>
  <si>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</si>
  <si>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</si>
  <si>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</si>
  <si>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</si>
  <si>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</si>
  <si>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</si>
  <si>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</si>
  <si>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</si>
  <si>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</si>
  <si>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</si>
  <si>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</si>
  <si>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</si>
  <si>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</si>
  <si>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</si>
  <si>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</si>
  <si>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</si>
  <si>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</si>
  <si>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</si>
  <si>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</si>
  <si>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</si>
  <si>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</si>
  <si>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</si>
  <si>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</si>
  <si>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</si>
  <si>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</si>
  <si>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</si>
  <si>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</si>
  <si>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</si>
  <si>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</si>
  <si>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</si>
  <si>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</si>
  <si>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</si>
  <si>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</si>
  <si>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</si>
  <si>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</si>
  <si>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</si>
  <si>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</si>
  <si>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</si>
  <si>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</si>
  <si>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</si>
  <si>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</si>
  <si>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</si>
  <si>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</si>
  <si>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</si>
  <si>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</si>
  <si>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</si>
  <si>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</si>
  <si>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</si>
  <si>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</si>
  <si>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</si>
  <si>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</si>
  <si>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</si>
  <si>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</si>
  <si>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</si>
  <si>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</si>
  <si>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</si>
  <si>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</si>
  <si>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</si>
  <si>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</si>
  <si>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</si>
  <si>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</si>
  <si>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</si>
  <si>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</si>
  <si>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</si>
  <si>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</si>
  <si>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</si>
  <si>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</si>
  <si>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</si>
  <si>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</si>
  <si>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</si>
  <si>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</si>
  <si>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</si>
  <si>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</si>
  <si>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</si>
  <si>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</si>
  <si>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</si>
  <si>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</si>
  <si>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</si>
  <si>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</si>
  <si>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</si>
  <si>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</si>
  <si>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</si>
  <si>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</si>
  <si>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</si>
  <si>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</si>
  <si>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</si>
  <si>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</si>
  <si>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</si>
  <si>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</si>
  <si>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</si>
  <si>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</si>
  <si>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</si>
  <si>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</si>
  <si>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</si>
  <si>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</si>
  <si>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</si>
  <si>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</si>
  <si>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</si>
  <si>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</si>
  <si>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</si>
  <si>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</si>
  <si>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</si>
  <si>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</si>
  <si>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</si>
  <si>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</si>
  <si>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</si>
  <si>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</si>
  <si>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</si>
  <si>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</si>
  <si>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</si>
  <si>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</si>
  <si>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</si>
  <si>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</si>
  <si>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</si>
  <si>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</si>
  <si>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</si>
  <si>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</si>
  <si>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</si>
  <si>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</si>
  <si>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</si>
  <si>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</si>
  <si>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</si>
  <si>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</si>
  <si>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</si>
  <si>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</si>
  <si>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</si>
  <si>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</si>
  <si>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</si>
  <si>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</si>
  <si>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</si>
  <si>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</si>
  <si>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</si>
  <si>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</si>
  <si>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</si>
  <si>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</si>
  <si>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</si>
  <si>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</si>
  <si>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</si>
  <si>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</si>
  <si>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</si>
  <si>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</si>
  <si>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</si>
  <si>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</si>
  <si>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</si>
  <si>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</si>
  <si>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</si>
  <si>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</si>
  <si>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</si>
  <si>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</si>
  <si>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</si>
  <si>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</si>
  <si>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</si>
  <si>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</si>
  <si>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</si>
  <si>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</si>
  <si>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</si>
  <si>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</si>
  <si>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</si>
  <si>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</si>
  <si>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</si>
  <si>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</si>
  <si>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</si>
  <si>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</si>
  <si>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</si>
  <si>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</si>
  <si>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</si>
  <si>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</si>
  <si>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</si>
  <si>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</si>
  <si>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</si>
  <si>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</si>
  <si>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</si>
  <si>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</si>
  <si>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</si>
  <si>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</si>
  <si>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</si>
  <si>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</si>
  <si>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</si>
  <si>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</si>
  <si>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</si>
  <si>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</si>
  <si>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</si>
  <si>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</si>
  <si>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</si>
  <si>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</si>
  <si>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</si>
  <si>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</si>
  <si>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</si>
  <si>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</si>
  <si>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</si>
  <si>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</si>
  <si>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</si>
  <si>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</si>
  <si>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</si>
  <si>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</si>
  <si>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</si>
  <si>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</si>
  <si>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</si>
  <si>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</si>
  <si>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</si>
  <si>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</si>
  <si>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</si>
  <si>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</si>
  <si>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</si>
  <si>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</si>
  <si>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</si>
  <si>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</si>
  <si>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</si>
  <si>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</si>
  <si>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</si>
  <si>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</si>
  <si>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</si>
  <si>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</si>
  <si>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</si>
  <si>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</si>
  <si>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</si>
  <si>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</si>
  <si>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</si>
  <si>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</si>
  <si>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</si>
  <si>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</si>
  <si>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</si>
  <si>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</si>
  <si>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</si>
  <si>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</si>
  <si>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</si>
  <si>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</si>
  <si>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</si>
  <si>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</si>
  <si>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</si>
  <si>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</si>
  <si>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</si>
  <si>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</si>
  <si>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</si>
  <si>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</si>
  <si>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</si>
  <si>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</si>
  <si>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</si>
  <si>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</si>
  <si>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</si>
  <si>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</si>
  <si>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</si>
  <si>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</si>
  <si>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</si>
  <si>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</si>
  <si>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</si>
  <si>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</si>
  <si>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</si>
  <si>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</si>
  <si>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</si>
  <si>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</si>
  <si>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</si>
  <si>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</si>
  <si>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</si>
  <si>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</si>
  <si>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</si>
  <si>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</si>
  <si>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</si>
  <si>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</si>
  <si>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</si>
  <si>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</si>
  <si>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</si>
  <si>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</si>
  <si>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</si>
  <si>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</si>
  <si>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</si>
  <si>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</si>
  <si>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</si>
  <si>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</si>
  <si>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</si>
  <si>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</si>
  <si>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</si>
  <si>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</si>
  <si>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</si>
  <si>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</si>
  <si>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</si>
  <si>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</si>
  <si>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</si>
  <si>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</si>
  <si>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</si>
  <si>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</si>
  <si>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</si>
  <si>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</si>
  <si>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</si>
  <si>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</si>
  <si>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</si>
  <si>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</si>
  <si>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</si>
  <si>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</si>
  <si>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</si>
  <si>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</si>
  <si>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</si>
  <si>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</si>
  <si>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</si>
  <si>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</si>
  <si>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</si>
  <si>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</si>
  <si>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</si>
  <si>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</si>
  <si>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</si>
  <si>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</si>
  <si>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</si>
  <si>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</si>
  <si>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</si>
  <si>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</si>
  <si>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</si>
  <si>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</si>
  <si>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</si>
  <si>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</si>
  <si>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</si>
  <si>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</si>
  <si>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</si>
  <si>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</si>
  <si>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</si>
  <si>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</si>
  <si>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</si>
  <si>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</si>
  <si>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</si>
  <si>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</si>
  <si>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</si>
  <si>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</si>
  <si>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</si>
  <si>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</si>
  <si>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</si>
  <si>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</si>
  <si>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</si>
  <si>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</si>
  <si>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</si>
  <si>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</si>
  <si>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</si>
  <si>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</si>
  <si>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</si>
  <si>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</si>
  <si>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</si>
  <si>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</si>
  <si>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</si>
  <si>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</si>
  <si>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</si>
  <si>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</si>
  <si>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</si>
  <si>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</si>
  <si>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</si>
  <si>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</si>
  <si>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</si>
  <si>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</si>
  <si>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</si>
  <si>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</si>
  <si>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</si>
  <si>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</si>
  <si>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</si>
  <si>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</si>
  <si>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</si>
  <si>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</si>
  <si>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</si>
  <si>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</si>
  <si>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</si>
  <si>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</si>
  <si>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</si>
  <si>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</si>
  <si>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</si>
  <si>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</si>
  <si>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</si>
  <si>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</si>
  <si>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</si>
  <si>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</si>
  <si>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</si>
  <si>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</si>
  <si>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</si>
  <si>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</si>
  <si>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</si>
  <si>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</si>
  <si>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</si>
  <si>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</si>
  <si>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</si>
  <si>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</si>
  <si>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</si>
  <si>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</si>
  <si>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</si>
  <si>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</si>
  <si>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</si>
  <si>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</si>
  <si>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</si>
  <si>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</si>
  <si>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</si>
  <si>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</si>
  <si>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</si>
  <si>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</si>
  <si>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</si>
  <si>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</si>
  <si>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</si>
  <si>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</si>
  <si>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</si>
  <si>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</si>
  <si>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</si>
  <si>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</si>
  <si>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</si>
  <si>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</si>
  <si>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</si>
  <si>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</si>
  <si>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</si>
  <si>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</si>
  <si>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</si>
  <si>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</si>
  <si>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</si>
  <si>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</si>
  <si>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</si>
  <si>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</si>
  <si>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</si>
  <si>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</si>
  <si>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</si>
  <si>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</si>
  <si>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</si>
  <si>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</si>
  <si>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</si>
  <si>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</si>
  <si>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</si>
  <si>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</si>
  <si>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</si>
  <si>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</si>
  <si>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</si>
  <si>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</si>
  <si>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</si>
  <si>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</si>
  <si>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</si>
  <si>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</si>
  <si>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</si>
  <si>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</si>
  <si>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</si>
  <si>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</si>
  <si>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</si>
  <si>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</si>
  <si>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</si>
  <si>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</si>
  <si>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</si>
  <si>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</si>
  <si>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</si>
  <si>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</si>
  <si>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</si>
  <si>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</si>
  <si>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</si>
  <si>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</si>
  <si>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</si>
  <si>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</si>
  <si>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</si>
  <si>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</si>
  <si>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</si>
  <si>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</si>
  <si>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</si>
  <si>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</si>
  <si>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</si>
  <si>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</si>
  <si>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</si>
  <si>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</si>
  <si>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</si>
  <si>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</si>
  <si>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</si>
  <si>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</si>
  <si>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</si>
  <si>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</si>
  <si>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</si>
  <si>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</si>
  <si>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</si>
  <si>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</si>
  <si>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</si>
  <si>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</si>
  <si>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</si>
  <si>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</si>
  <si>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</si>
  <si>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</si>
  <si>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</si>
  <si>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</si>
  <si>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</si>
  <si>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</si>
  <si>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</si>
  <si>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</si>
  <si>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</si>
  <si>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</si>
  <si>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</si>
  <si>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</si>
  <si>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</si>
  <si>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</si>
  <si>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</si>
  <si>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</si>
  <si>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</si>
  <si>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</si>
  <si>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</si>
  <si>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</si>
  <si>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</si>
  <si>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</si>
  <si>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</si>
  <si>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</si>
  <si>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</si>
  <si>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</si>
  <si>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</si>
  <si>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</si>
  <si>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</si>
  <si>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</si>
  <si>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</si>
  <si>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</si>
  <si>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</si>
  <si>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</si>
  <si>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</si>
  <si>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</si>
  <si>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</si>
  <si>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</si>
  <si>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</si>
  <si>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</si>
  <si>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</si>
  <si>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</si>
  <si>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</si>
  <si>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</si>
  <si>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</si>
  <si>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</si>
  <si>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</si>
  <si>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</si>
  <si>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</si>
  <si>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</si>
  <si>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</si>
  <si>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</si>
  <si>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</si>
  <si>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</si>
  <si>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</si>
  <si>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</si>
  <si>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</si>
  <si>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</si>
  <si>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</si>
  <si>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</si>
  <si>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</si>
  <si>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</si>
  <si>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</si>
  <si>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</si>
  <si>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</si>
  <si>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</si>
  <si>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</si>
  <si>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</si>
  <si>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</si>
  <si>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</si>
  <si>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</si>
  <si>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</si>
  <si>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</si>
  <si>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</si>
  <si>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</si>
  <si>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</si>
  <si>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</si>
  <si>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</si>
  <si>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</si>
  <si>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</si>
  <si>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</si>
  <si>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</si>
  <si>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</si>
  <si>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</si>
  <si>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</si>
  <si>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</si>
  <si>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</si>
  <si>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</si>
  <si>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</si>
  <si>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</si>
  <si>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</si>
  <si>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</si>
  <si>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</si>
  <si>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</si>
  <si>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</si>
  <si>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</si>
  <si>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</si>
  <si>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</si>
  <si>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</si>
  <si>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</si>
  <si>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</si>
  <si>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</si>
  <si>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</si>
  <si>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</si>
  <si>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</si>
  <si>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</si>
  <si>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</si>
  <si>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</si>
  <si>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</si>
  <si>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</si>
  <si>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</si>
  <si>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</si>
  <si>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</si>
  <si>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</si>
  <si>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</si>
  <si>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</si>
  <si>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</si>
  <si>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</si>
  <si>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</si>
  <si>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</si>
  <si>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</si>
  <si>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</si>
  <si>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</si>
  <si>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</si>
  <si>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</si>
  <si>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</si>
  <si>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</si>
  <si>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</si>
  <si>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</si>
  <si>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</si>
  <si>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</si>
  <si>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</si>
  <si>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</si>
  <si>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</si>
  <si>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</si>
  <si>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</si>
  <si>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</si>
  <si>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</si>
  <si>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</si>
  <si>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</si>
  <si>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</si>
  <si>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</si>
  <si>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</si>
  <si>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</si>
  <si>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</si>
  <si>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</si>
  <si>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</si>
  <si>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</si>
  <si>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</si>
  <si>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</si>
  <si>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</si>
  <si>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</si>
  <si>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</si>
  <si>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</si>
  <si>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</si>
  <si>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</si>
  <si>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</si>
  <si>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</si>
  <si>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</si>
  <si>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</si>
  <si>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</si>
  <si>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</si>
  <si>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</si>
  <si>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</si>
  <si>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</si>
  <si>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</si>
  <si>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</si>
  <si>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</si>
  <si>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</si>
  <si>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</si>
  <si>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</si>
  <si>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</si>
  <si>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</si>
  <si>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</si>
  <si>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</si>
  <si>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</si>
  <si>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</si>
  <si>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</si>
  <si>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</si>
  <si>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</si>
  <si>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</si>
  <si>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</si>
  <si>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</si>
  <si>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</si>
  <si>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</si>
  <si>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</si>
  <si>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</si>
  <si>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</si>
  <si>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</si>
  <si>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</si>
  <si>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</si>
  <si>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</si>
  <si>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</si>
  <si>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</si>
  <si>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</si>
  <si>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</si>
  <si>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</si>
  <si>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</si>
  <si>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</si>
  <si>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</si>
  <si>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</si>
  <si>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</si>
  <si>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</si>
  <si>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</si>
  <si>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</si>
  <si>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</si>
  <si>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</si>
  <si>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</si>
  <si>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</si>
  <si>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</si>
  <si>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</si>
  <si>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</si>
  <si>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</si>
  <si>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</si>
  <si>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</si>
  <si>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</si>
  <si>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</si>
  <si>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</si>
  <si>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</si>
  <si>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</si>
  <si>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</si>
  <si>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</si>
  <si>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</si>
  <si>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</si>
  <si>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</si>
  <si>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</si>
  <si>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</si>
  <si>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</si>
  <si>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</si>
  <si>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</si>
  <si>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</si>
  <si>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</si>
  <si>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</si>
  <si>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</si>
  <si>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</si>
  <si>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</si>
  <si>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</si>
  <si>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</si>
  <si>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</si>
  <si>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</si>
  <si>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</si>
  <si>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</si>
  <si>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</si>
  <si>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</si>
  <si>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</si>
  <si>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</si>
  <si>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</si>
  <si>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</si>
  <si>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</si>
  <si>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</si>
  <si>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</si>
  <si>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</si>
  <si>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</si>
  <si>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</si>
  <si>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</si>
  <si>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</si>
  <si>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</si>
  <si>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</si>
  <si>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</si>
  <si>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</si>
  <si>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</si>
  <si>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</si>
  <si>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</si>
  <si>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</si>
  <si>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</si>
  <si>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</si>
  <si>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</si>
  <si>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</si>
  <si>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</si>
  <si>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</si>
  <si>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</si>
  <si>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</si>
  <si>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</si>
  <si>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</si>
  <si>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</si>
  <si>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</si>
  <si>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</si>
  <si>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</si>
  <si>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</si>
  <si>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</si>
  <si>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</si>
  <si>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</si>
  <si>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</si>
  <si>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</si>
  <si>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</si>
  <si>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</si>
  <si>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</si>
  <si>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</si>
  <si>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</si>
  <si>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</si>
  <si>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</si>
  <si>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</si>
  <si>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</si>
  <si>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</si>
  <si>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</si>
  <si>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</si>
  <si>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</si>
  <si>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</si>
  <si>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</si>
  <si>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</si>
  <si>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</si>
  <si>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</si>
  <si>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</si>
  <si>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</si>
  <si>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</si>
  <si>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</si>
  <si>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</si>
  <si>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</si>
  <si>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</si>
  <si>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</si>
  <si>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</si>
  <si>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</si>
  <si>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</si>
  <si>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</si>
  <si>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</si>
  <si>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</si>
  <si>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</si>
  <si>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</si>
  <si>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</si>
  <si>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</si>
  <si>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</si>
  <si>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</si>
  <si>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</si>
  <si>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</si>
  <si>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</si>
  <si>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</si>
  <si>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</si>
  <si>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</si>
  <si>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</si>
  <si>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</si>
  <si>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</si>
  <si>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</si>
  <si>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</si>
  <si>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</si>
  <si>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</si>
  <si>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</si>
  <si>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</si>
  <si>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</si>
  <si>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</si>
  <si>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</si>
  <si>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</si>
  <si>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</si>
  <si>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</si>
  <si>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</si>
  <si>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</si>
  <si>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</si>
  <si>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</si>
  <si>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</si>
  <si>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</si>
  <si>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</si>
  <si>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</si>
  <si>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</si>
  <si>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</si>
  <si>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</si>
  <si>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</si>
  <si>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</si>
  <si>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</si>
  <si>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</si>
  <si>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</si>
  <si>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</si>
  <si>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</si>
  <si>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</si>
  <si>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</si>
  <si>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</si>
  <si>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</si>
  <si>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</si>
  <si>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</si>
  <si>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</si>
  <si>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</si>
  <si>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</si>
  <si>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</si>
  <si>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</si>
  <si>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</si>
  <si>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</si>
  <si>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</si>
  <si>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</si>
  <si>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</si>
  <si>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</si>
  <si>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</si>
  <si>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</si>
  <si>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</si>
  <si>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</si>
  <si>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</si>
  <si>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</si>
  <si>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</si>
  <si>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</si>
  <si>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</si>
  <si>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</si>
  <si>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</si>
  <si>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</si>
  <si>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</si>
  <si>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</si>
  <si>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</si>
  <si>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</si>
  <si>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</si>
  <si>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</si>
  <si>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</si>
  <si>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</si>
  <si>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</si>
  <si>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</si>
  <si>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</si>
  <si>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</si>
  <si>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</si>
  <si>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</si>
  <si>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</si>
  <si>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</si>
  <si>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</si>
  <si>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</si>
  <si>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</si>
  <si>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</si>
  <si>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</si>
  <si>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</si>
  <si>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</si>
  <si>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</si>
  <si>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</si>
  <si>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</si>
  <si>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</si>
  <si>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</si>
  <si>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</si>
  <si>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</si>
  <si>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</si>
  <si>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</si>
  <si>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</si>
  <si>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</si>
  <si>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</si>
  <si>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</si>
  <si>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</si>
  <si>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</si>
  <si>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</si>
  <si>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</si>
  <si>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</si>
  <si>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</si>
  <si>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</si>
  <si>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</si>
  <si>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</si>
  <si>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</si>
  <si>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</si>
  <si>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</si>
  <si>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</si>
  <si>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</si>
  <si>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</si>
  <si>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</si>
  <si>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</si>
  <si>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</si>
  <si>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</si>
  <si>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</si>
  <si>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</si>
  <si>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</si>
  <si>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</si>
  <si>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</si>
  <si>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</si>
  <si>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</si>
  <si>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</si>
  <si>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</si>
  <si>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</si>
  <si>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</si>
  <si>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</si>
  <si>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</si>
  <si>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</si>
  <si>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</si>
  <si>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</si>
  <si>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</si>
  <si>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</si>
  <si>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</si>
  <si>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</si>
  <si>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</si>
  <si>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</si>
  <si>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</si>
  <si>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</si>
  <si>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</si>
  <si>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</si>
  <si>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</si>
  <si>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</si>
  <si>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</si>
  <si>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</si>
  <si>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</si>
  <si>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</si>
  <si>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</si>
  <si>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</si>
  <si>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</si>
  <si>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</si>
  <si>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</si>
  <si>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</si>
  <si>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</si>
  <si>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</si>
  <si>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</si>
  <si>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</si>
  <si>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</si>
  <si>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</si>
  <si>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</si>
  <si>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</si>
  <si>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</si>
  <si>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</si>
  <si>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</si>
  <si>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</si>
  <si>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</si>
  <si>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</si>
  <si>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</si>
  <si>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</si>
  <si>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</si>
  <si>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</si>
  <si>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</si>
  <si>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</si>
  <si>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</si>
  <si>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</si>
  <si>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</si>
  <si>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</si>
  <si>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</si>
  <si>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</si>
  <si>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</si>
  <si>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</si>
  <si>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</si>
  <si>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</si>
  <si>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</si>
  <si>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</si>
  <si>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</si>
  <si>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</si>
  <si>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</si>
  <si>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</si>
  <si>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</si>
  <si>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</si>
  <si>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</si>
  <si>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</si>
  <si>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</si>
  <si>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</si>
  <si>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</si>
  <si>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</si>
  <si>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</si>
  <si>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</si>
  <si>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</si>
  <si>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</si>
  <si>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</si>
  <si>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</si>
  <si>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</si>
  <si>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</si>
  <si>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</si>
  <si>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</si>
  <si>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</si>
  <si>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</si>
  <si>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</si>
  <si>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</si>
  <si>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</si>
  <si>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</si>
  <si>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</si>
  <si>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</si>
  <si>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</si>
  <si>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</si>
  <si>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</si>
  <si>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</si>
  <si>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</si>
  <si>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</si>
  <si>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</si>
  <si>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</si>
  <si>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</si>
  <si>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</si>
  <si>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</si>
  <si>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</si>
  <si>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</si>
  <si>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</si>
  <si>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</si>
  <si>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</si>
  <si>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</si>
  <si>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</si>
  <si>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</si>
  <si>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</si>
  <si>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</si>
  <si>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</si>
  <si>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</si>
  <si>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</si>
  <si>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</si>
  <si>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</si>
  <si>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</si>
  <si>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</si>
  <si>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</si>
  <si>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</si>
  <si>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</si>
  <si>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</si>
  <si>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</si>
  <si>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</si>
  <si>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</si>
  <si>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</si>
  <si>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</si>
  <si>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</si>
  <si>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</si>
  <si>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</si>
  <si>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</si>
  <si>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</si>
  <si>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</si>
  <si>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</si>
  <si>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</si>
  <si>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</si>
  <si>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</si>
  <si>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</si>
  <si>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</si>
  <si>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</si>
  <si>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</si>
  <si>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</si>
  <si>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</si>
  <si>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</si>
  <si>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</si>
  <si>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</si>
  <si>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</si>
  <si>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</si>
  <si>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</si>
  <si>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</si>
  <si>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</si>
  <si>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</si>
  <si>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</si>
  <si>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</si>
  <si>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</si>
  <si>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</si>
  <si>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</si>
  <si>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</si>
  <si>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</si>
  <si>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</si>
  <si>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</si>
  <si>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</si>
  <si>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</si>
  <si>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</si>
  <si>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</si>
  <si>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</si>
  <si>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</si>
  <si>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</si>
  <si>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</si>
  <si>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</si>
  <si>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</si>
  <si>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</si>
  <si>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</si>
  <si>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</si>
  <si>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</si>
  <si>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</si>
  <si>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</si>
  <si>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</si>
  <si>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</si>
  <si>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</si>
  <si>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</si>
  <si>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</si>
  <si>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</si>
  <si>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</si>
  <si>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</si>
  <si>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</si>
  <si>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</si>
  <si>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</si>
  <si>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</si>
  <si>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</si>
  <si>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</si>
  <si>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</si>
  <si>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</si>
  <si>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</si>
  <si>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</si>
  <si>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</si>
  <si>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</si>
  <si>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</si>
  <si>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</si>
  <si>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</si>
  <si>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</si>
  <si>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</si>
  <si>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</si>
  <si>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</si>
  <si>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</si>
  <si>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</si>
  <si>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</si>
  <si>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</si>
  <si>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</si>
  <si>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</si>
  <si>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</si>
  <si>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</si>
  <si>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</si>
  <si>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</si>
  <si>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</si>
  <si>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</si>
  <si>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</si>
  <si>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</si>
  <si>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</si>
  <si>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</si>
  <si>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</si>
  <si>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</si>
  <si>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</si>
  <si>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</si>
  <si>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</si>
  <si>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</si>
  <si>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</si>
  <si>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</si>
  <si>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</si>
  <si>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</si>
  <si>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</si>
  <si>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</si>
  <si>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</si>
  <si>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</si>
  <si>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</si>
  <si>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</si>
  <si>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</si>
  <si>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</si>
  <si>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</si>
  <si>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</si>
  <si>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</si>
  <si>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</si>
  <si>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</si>
  <si>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</si>
  <si>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</si>
  <si>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</si>
  <si>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</si>
  <si>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</si>
  <si>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</si>
  <si>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</si>
  <si>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</si>
  <si>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</si>
  <si>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</si>
  <si>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</si>
  <si>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</si>
  <si>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</si>
  <si>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</si>
  <si>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</si>
  <si>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</si>
  <si>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</si>
  <si>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</si>
  <si>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</si>
  <si>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</si>
  <si>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</si>
  <si>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</si>
  <si>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</si>
  <si>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</si>
  <si>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</si>
  <si>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</si>
  <si>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</si>
  <si>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</si>
  <si>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</si>
  <si>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</si>
  <si>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</si>
  <si>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</si>
  <si>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</si>
  <si>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</si>
  <si>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</si>
  <si>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</si>
  <si>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</si>
  <si>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</si>
  <si>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</si>
  <si>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</si>
  <si>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</si>
  <si>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</si>
  <si>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</si>
  <si>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</si>
  <si>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</si>
  <si>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</si>
  <si>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</si>
  <si>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</si>
  <si>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</si>
  <si>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</si>
  <si>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</si>
  <si>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</si>
  <si>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</si>
  <si>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</si>
  <si>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</si>
  <si>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</si>
  <si>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</si>
  <si>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</si>
  <si>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</si>
  <si>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</si>
  <si>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</si>
  <si>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</si>
  <si>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</si>
  <si>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</si>
  <si>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</si>
  <si>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</si>
  <si>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</si>
  <si>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</si>
  <si>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</si>
  <si>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</si>
  <si>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</si>
  <si>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</si>
  <si>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</si>
  <si>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</si>
  <si>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</si>
  <si>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</si>
  <si>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</si>
  <si>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</si>
  <si>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</si>
  <si>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</si>
  <si>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</si>
  <si>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</si>
  <si>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</si>
  <si>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</si>
  <si>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</si>
  <si>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</si>
  <si>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</si>
  <si>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</si>
  <si>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</si>
  <si>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</si>
  <si>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</si>
  <si>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</si>
  <si>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</si>
  <si>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</si>
  <si>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</si>
  <si>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</si>
  <si>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</si>
  <si>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</si>
  <si>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</si>
  <si>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</si>
  <si>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</si>
  <si>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</si>
  <si>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</si>
  <si>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</si>
  <si>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</si>
  <si>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</si>
  <si>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</si>
  <si>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</si>
  <si>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</si>
  <si>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</si>
  <si>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</si>
  <si>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</si>
  <si>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</si>
  <si>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</si>
  <si>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</si>
  <si>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</si>
  <si>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</si>
  <si>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</si>
  <si>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</si>
  <si>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</si>
  <si>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</si>
  <si>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</si>
  <si>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</si>
  <si>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</si>
  <si>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</si>
  <si>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</si>
  <si>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</si>
  <si>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</si>
  <si>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</si>
  <si>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</si>
  <si>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</si>
  <si>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</si>
  <si>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</si>
  <si>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</si>
  <si>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</si>
  <si>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</si>
  <si>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</si>
  <si>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</si>
  <si>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</si>
  <si>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</si>
  <si>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</si>
  <si>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</si>
  <si>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</si>
  <si>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</si>
  <si>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</si>
  <si>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</si>
  <si>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</si>
  <si>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</si>
  <si>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</si>
  <si>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</si>
  <si>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</si>
  <si>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</si>
  <si>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</si>
  <si>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</si>
  <si>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</si>
  <si>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</si>
  <si>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</si>
  <si>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</si>
  <si>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</si>
  <si>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</si>
  <si>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</si>
  <si>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</si>
  <si>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</si>
  <si>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</si>
  <si>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</si>
  <si>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</si>
  <si>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</si>
  <si>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</si>
  <si>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</si>
  <si>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</si>
  <si>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</si>
  <si>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</si>
  <si>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</si>
  <si>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</si>
  <si>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</si>
  <si>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</si>
  <si>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</si>
  <si>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</si>
  <si>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</si>
  <si>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</si>
  <si>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</si>
  <si>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</si>
  <si>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</si>
  <si>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</si>
  <si>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</si>
  <si>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</si>
  <si>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</si>
  <si>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</si>
  <si>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</si>
  <si>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</si>
  <si>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</si>
  <si>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</si>
  <si>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</si>
  <si>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</si>
  <si>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</si>
  <si>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</si>
  <si>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</si>
  <si>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</si>
  <si>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</si>
  <si>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</si>
  <si>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</si>
  <si>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</si>
  <si>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</si>
  <si>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</si>
  <si>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</si>
  <si>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</si>
  <si>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</si>
  <si>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</si>
  <si>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</si>
  <si>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</si>
  <si>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</si>
  <si>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</si>
  <si>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</si>
  <si>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</si>
  <si>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</si>
  <si>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</si>
  <si>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</si>
  <si>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</si>
  <si>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</si>
  <si>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</si>
  <si>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</si>
  <si>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</si>
  <si>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</si>
  <si>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</si>
  <si>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</si>
  <si>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</si>
  <si>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</si>
  <si>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</si>
  <si>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</si>
  <si>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</si>
  <si>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</si>
  <si>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</si>
  <si>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</si>
  <si>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</si>
  <si>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</si>
  <si>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</si>
  <si>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</si>
  <si>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</si>
  <si>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</si>
  <si>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</si>
  <si>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</si>
  <si>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</si>
  <si>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</si>
  <si>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</si>
  <si>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</si>
  <si>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</si>
  <si>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</si>
  <si>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</si>
  <si>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</si>
  <si>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</si>
  <si>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</si>
  <si>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</si>
  <si>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</si>
  <si>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</si>
  <si>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</si>
  <si>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</si>
  <si>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</si>
  <si>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</si>
  <si>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</si>
  <si>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</si>
  <si>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</si>
  <si>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</si>
  <si>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</si>
  <si>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</si>
  <si>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</si>
  <si>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</si>
  <si>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</si>
  <si>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</si>
  <si>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</si>
  <si>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</si>
  <si>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</si>
  <si>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</si>
  <si>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</si>
  <si>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</si>
  <si>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</si>
  <si>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</si>
  <si>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</si>
  <si>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</si>
  <si>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</si>
  <si>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</si>
  <si>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</si>
  <si>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</si>
  <si>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</si>
  <si>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</si>
  <si>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</si>
  <si>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</si>
  <si>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</si>
  <si>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</si>
  <si>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</si>
  <si>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</si>
  <si>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</si>
  <si>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</si>
  <si>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</si>
  <si>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</si>
  <si>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</si>
  <si>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</si>
  <si>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</si>
  <si>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</si>
  <si>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</si>
  <si>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</si>
  <si>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</si>
  <si>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</si>
  <si>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</si>
  <si>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</si>
  <si>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</si>
  <si>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</si>
  <si>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</si>
  <si>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</si>
  <si>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</si>
  <si>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</si>
  <si>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</si>
  <si>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</si>
  <si>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</si>
  <si>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</si>
  <si>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</si>
  <si>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</si>
  <si>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</si>
  <si>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</si>
  <si>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</si>
  <si>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</si>
  <si>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</si>
  <si>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</si>
  <si>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</si>
  <si>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</si>
  <si>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</si>
  <si>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</si>
  <si>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</si>
  <si>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</si>
  <si>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</si>
  <si>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</si>
  <si>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</si>
  <si>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</si>
  <si>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</si>
  <si>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</si>
  <si>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</si>
  <si>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</si>
  <si>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</si>
  <si>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</si>
  <si>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</si>
  <si>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</si>
  <si>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</si>
  <si>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</si>
  <si>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</si>
  <si>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</si>
  <si>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</si>
  <si>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</si>
  <si>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</si>
  <si>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</si>
  <si>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</si>
  <si>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</si>
  <si>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</si>
  <si>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</si>
  <si>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</si>
  <si>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</si>
  <si>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</si>
  <si>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</si>
  <si>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</si>
  <si>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</si>
  <si>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</si>
  <si>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</si>
  <si>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</si>
  <si>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</si>
  <si>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</si>
  <si>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</si>
  <si>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</si>
  <si>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</si>
  <si>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</si>
  <si>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</si>
  <si>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</si>
  <si>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</si>
  <si>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</si>
  <si>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</si>
  <si>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</si>
  <si>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</si>
  <si>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</si>
  <si>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</si>
  <si>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</si>
  <si>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</si>
  <si>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</si>
  <si>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</si>
  <si>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</si>
  <si>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</si>
  <si>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</si>
  <si>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</si>
  <si>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</si>
  <si>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</si>
  <si>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</si>
  <si>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</si>
  <si>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</si>
  <si>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</si>
  <si>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</si>
  <si>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</si>
  <si>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</si>
  <si>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</si>
  <si>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</si>
  <si>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</si>
  <si>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</si>
  <si>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</si>
  <si>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</si>
  <si>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</si>
  <si>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</si>
  <si>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</si>
  <si>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</si>
  <si>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</si>
  <si>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</si>
  <si>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</si>
  <si>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</si>
  <si>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</si>
  <si>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</si>
  <si>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</si>
  <si>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</si>
  <si>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</si>
  <si>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</si>
  <si>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</si>
  <si>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</si>
  <si>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</si>
  <si>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</si>
  <si>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</si>
  <si>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</si>
  <si>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</si>
  <si>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</si>
  <si>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</si>
  <si>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</si>
  <si>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</si>
  <si>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</si>
  <si>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</si>
  <si>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</si>
  <si>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</si>
  <si>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</si>
  <si>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</si>
  <si>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</si>
  <si>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</si>
  <si>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</si>
  <si>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</si>
  <si>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</si>
  <si>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</si>
  <si>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</si>
  <si>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</si>
  <si>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</si>
  <si>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</si>
  <si>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</si>
  <si>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</si>
  <si>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</si>
  <si>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</si>
  <si>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</si>
  <si>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</si>
  <si>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</si>
  <si>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</si>
  <si>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</si>
  <si>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</si>
  <si>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</si>
  <si>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</si>
  <si>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</si>
  <si>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</si>
  <si>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</si>
  <si>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</si>
  <si>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</si>
  <si>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</si>
  <si>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</si>
  <si>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</si>
  <si>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</si>
  <si>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</si>
  <si>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</si>
  <si>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</si>
  <si>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</si>
  <si>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</si>
  <si>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</si>
  <si>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</si>
  <si>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</si>
  <si>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</si>
  <si>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</si>
  <si>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</si>
  <si>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</si>
  <si>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</si>
  <si>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</si>
  <si>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</si>
  <si>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</si>
  <si>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</si>
  <si>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</si>
  <si>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</si>
  <si>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</si>
  <si>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</si>
  <si>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</si>
  <si>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</si>
  <si>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</si>
  <si>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</si>
  <si>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</si>
  <si>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</si>
  <si>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</si>
  <si>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</si>
  <si>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</si>
  <si>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</si>
  <si>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</si>
  <si>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</si>
  <si>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</si>
  <si>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</si>
  <si>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</si>
  <si>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</si>
  <si>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</si>
  <si>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</si>
  <si>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</si>
  <si>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</si>
  <si>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</si>
  <si>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</si>
  <si>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</si>
  <si>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</si>
  <si>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</si>
  <si>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</si>
  <si>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</si>
  <si>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</si>
  <si>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</si>
  <si>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</si>
  <si>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</si>
  <si>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</si>
  <si>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</si>
  <si>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</si>
  <si>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</si>
  <si>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</si>
  <si>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</si>
  <si>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</si>
  <si>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</si>
  <si>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</si>
  <si>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</si>
  <si>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</si>
  <si>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</si>
  <si>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</si>
  <si>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</si>
  <si>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</si>
  <si>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</si>
  <si>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</si>
  <si>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</si>
  <si>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</si>
  <si>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</si>
  <si>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</si>
  <si>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</si>
  <si>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</si>
  <si>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</si>
  <si>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</si>
  <si>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</si>
  <si>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</si>
  <si>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</si>
  <si>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</si>
  <si>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</si>
  <si>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</si>
  <si>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</si>
  <si>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</si>
  <si>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</si>
  <si>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</si>
  <si>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</si>
  <si>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</si>
  <si>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</si>
  <si>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</si>
  <si>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</si>
  <si>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</si>
  <si>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</si>
  <si>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</si>
  <si>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</si>
  <si>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</si>
  <si>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</si>
  <si>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</si>
  <si>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</si>
  <si>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</si>
  <si>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</si>
  <si>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</si>
  <si>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</si>
  <si>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</si>
  <si>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</si>
  <si>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</si>
  <si>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</si>
  <si>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</si>
  <si>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</si>
  <si>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</si>
  <si>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</si>
  <si>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</si>
  <si>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</si>
  <si>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</si>
  <si>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</si>
  <si>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</si>
  <si>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</si>
  <si>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</si>
  <si>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</si>
  <si>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</si>
  <si>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</si>
  <si>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</si>
  <si>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</si>
  <si>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</si>
  <si>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</si>
  <si>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</si>
  <si>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</si>
  <si>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</si>
  <si>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</si>
  <si>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</si>
  <si>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</si>
  <si>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</si>
  <si>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</si>
  <si>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</si>
  <si>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</si>
  <si>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</si>
  <si>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</si>
  <si>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</si>
  <si>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</si>
  <si>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</si>
  <si>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</si>
  <si>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</si>
  <si>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</si>
  <si>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</si>
  <si>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</si>
  <si>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</si>
  <si>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</si>
  <si>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</si>
  <si>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</si>
  <si>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</si>
  <si>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</si>
  <si>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</si>
  <si>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</si>
  <si>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</si>
  <si>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</si>
  <si>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</si>
  <si>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</si>
  <si>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</si>
  <si>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</si>
  <si>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</si>
  <si>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</si>
  <si>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</si>
  <si>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</si>
  <si>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</si>
  <si>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</si>
  <si>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</si>
  <si>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</si>
  <si>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</si>
  <si>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</si>
  <si>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</si>
  <si>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</si>
  <si>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</si>
  <si>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</si>
  <si>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</si>
  <si>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</si>
  <si>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</si>
  <si>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</si>
  <si>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</si>
  <si>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</si>
  <si>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</si>
  <si>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</si>
  <si>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</si>
  <si>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</si>
  <si>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</si>
  <si>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</si>
  <si>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</si>
  <si>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</si>
  <si>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</si>
  <si>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</si>
  <si>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</si>
  <si>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</si>
  <si>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</si>
  <si>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</si>
  <si>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</si>
  <si>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</si>
  <si>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</si>
  <si>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</si>
  <si>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</si>
  <si>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</si>
  <si>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</si>
  <si>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</si>
  <si>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</si>
  <si>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</si>
  <si>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</si>
  <si>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</si>
  <si>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</si>
  <si>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</si>
  <si>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</si>
  <si>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</si>
  <si>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</si>
  <si>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</si>
  <si>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</si>
  <si>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</si>
  <si>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</si>
  <si>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</si>
  <si>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</si>
  <si>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</si>
  <si>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</si>
  <si>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</si>
  <si>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</si>
  <si>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</si>
  <si>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</si>
  <si>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</si>
  <si>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</si>
  <si>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</si>
  <si>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</si>
  <si>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</si>
  <si>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</si>
  <si>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</si>
  <si>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</si>
  <si>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</si>
  <si>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</si>
  <si>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</si>
  <si>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</si>
  <si>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</si>
  <si>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</si>
  <si>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</si>
  <si>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</si>
  <si>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</si>
  <si>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</si>
  <si>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</si>
  <si>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</si>
  <si>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</si>
  <si>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</si>
  <si>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</si>
  <si>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</si>
  <si>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</si>
  <si>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</si>
  <si>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</si>
  <si>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</si>
  <si>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</si>
  <si>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</si>
  <si>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</si>
  <si>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</si>
  <si>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</si>
  <si>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</si>
  <si>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</si>
  <si>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</si>
  <si>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</si>
  <si>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</si>
  <si>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</si>
  <si>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</si>
  <si>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</si>
  <si>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</si>
  <si>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</si>
  <si>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</si>
  <si>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</si>
  <si>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</si>
  <si>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</si>
  <si>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</si>
  <si>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</si>
  <si>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</si>
  <si>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</si>
  <si>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</si>
  <si>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</si>
  <si>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</si>
  <si>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</si>
  <si>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</si>
  <si>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</si>
  <si>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</si>
  <si>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</si>
  <si>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</si>
  <si>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</si>
  <si>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</si>
  <si>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</si>
  <si>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</si>
  <si>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</si>
  <si>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</si>
  <si>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</si>
  <si>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</si>
  <si>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</si>
  <si>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</si>
  <si>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</si>
  <si>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</si>
  <si>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</si>
  <si>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</si>
  <si>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</si>
  <si>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</si>
  <si>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</si>
  <si>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</si>
  <si>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</si>
  <si>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</si>
  <si>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</si>
  <si>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</si>
  <si>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</si>
  <si>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</si>
  <si>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</si>
  <si>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</si>
  <si>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</si>
  <si>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</si>
  <si>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</si>
  <si>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</si>
  <si>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</si>
  <si>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</si>
  <si>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</si>
  <si>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</si>
  <si>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</si>
  <si>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</si>
  <si>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</si>
  <si>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</si>
  <si>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</si>
  <si>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</si>
  <si>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</si>
  <si>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</si>
  <si>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</si>
  <si>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</si>
  <si>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</si>
  <si>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</si>
  <si>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</si>
  <si>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</si>
  <si>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</si>
  <si>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</si>
  <si>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</si>
  <si>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</si>
  <si>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</si>
  <si>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</si>
  <si>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</si>
  <si>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</si>
  <si>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</si>
  <si>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</si>
  <si>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</si>
  <si>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</si>
  <si>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</si>
  <si>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</si>
  <si>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</si>
  <si>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</si>
  <si>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</si>
  <si>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</si>
  <si>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</si>
  <si>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</si>
  <si>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</si>
  <si>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</si>
  <si>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</si>
  <si>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</si>
  <si>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</si>
  <si>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</si>
  <si>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</si>
  <si>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</si>
  <si>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</si>
  <si>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</si>
  <si>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</si>
  <si>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</si>
  <si>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</si>
  <si>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</si>
  <si>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</si>
  <si>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</si>
  <si>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</si>
  <si>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</si>
  <si>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</si>
  <si>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</si>
  <si>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</si>
  <si>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</si>
  <si>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</si>
  <si>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</si>
  <si>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</si>
  <si>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</si>
  <si>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</si>
  <si>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</si>
  <si>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</si>
  <si>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</si>
  <si>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</si>
  <si>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</si>
  <si>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</si>
  <si>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</si>
  <si>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</si>
  <si>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</si>
  <si>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</si>
  <si>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</si>
  <si>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</si>
  <si>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</si>
  <si>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</si>
  <si>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</si>
  <si>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</si>
  <si>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</si>
  <si>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</si>
  <si>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</si>
  <si>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</si>
  <si>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</si>
  <si>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</si>
  <si>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</si>
  <si>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</si>
  <si>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</si>
  <si>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</si>
  <si>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</si>
  <si>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</si>
  <si>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</si>
  <si>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</si>
  <si>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</si>
  <si>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</si>
  <si>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</si>
  <si>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</si>
  <si>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</si>
  <si>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</si>
  <si>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</si>
  <si>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</si>
  <si>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</si>
  <si>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</si>
  <si>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</si>
  <si>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</si>
  <si>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</si>
  <si>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</si>
  <si>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</si>
  <si>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</si>
  <si>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</si>
  <si>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</si>
  <si>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</si>
  <si>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</si>
  <si>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</si>
  <si>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</si>
  <si>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</si>
  <si>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</si>
  <si>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</si>
  <si>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</si>
  <si>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</si>
  <si>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</si>
  <si>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</si>
  <si>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</si>
  <si>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</si>
  <si>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</si>
  <si>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</si>
  <si>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</si>
  <si>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</si>
  <si>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</si>
  <si>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</si>
  <si>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</si>
  <si>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</si>
  <si>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</si>
  <si>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</si>
  <si>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</si>
  <si>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</si>
  <si>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</si>
  <si>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</si>
  <si>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</si>
  <si>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</si>
  <si>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</si>
  <si>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</si>
  <si>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</si>
  <si>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</si>
  <si>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</si>
  <si>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</si>
  <si>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</si>
  <si>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</si>
  <si>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</si>
  <si>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</si>
  <si>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</si>
  <si>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</si>
  <si>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</si>
  <si>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</si>
  <si>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</si>
  <si>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</si>
  <si>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</si>
  <si>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</si>
  <si>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</si>
  <si>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</si>
  <si>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</si>
  <si>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</si>
  <si>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</si>
  <si>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</si>
  <si>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</si>
  <si>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</si>
  <si>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</si>
  <si>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</si>
  <si>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</si>
  <si>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</si>
  <si>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</si>
  <si>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</si>
  <si>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</si>
  <si>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</si>
  <si>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</si>
  <si>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</si>
  <si>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</si>
  <si>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</si>
  <si>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</si>
  <si>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</si>
  <si>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</si>
  <si>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</si>
  <si>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</si>
  <si>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</si>
  <si>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</si>
  <si>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</si>
  <si>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</si>
  <si>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</si>
  <si>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</si>
  <si>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</si>
  <si>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</si>
  <si>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</si>
  <si>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</si>
  <si>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</si>
  <si>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</si>
  <si>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</si>
  <si>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</si>
  <si>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</si>
  <si>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</si>
  <si>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</si>
  <si>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</si>
  <si>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</si>
  <si>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</si>
  <si>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</si>
  <si>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</si>
  <si>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</si>
  <si>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</si>
  <si>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</si>
  <si>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</si>
  <si>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</si>
  <si>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</si>
  <si>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</si>
  <si>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</si>
  <si>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</si>
  <si>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</si>
  <si>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</si>
  <si>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</si>
  <si>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</si>
  <si>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</si>
  <si>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</si>
  <si>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</si>
  <si>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</si>
  <si>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</si>
  <si>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</si>
  <si>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</si>
  <si>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</si>
  <si>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</si>
  <si>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</si>
  <si>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</si>
  <si>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</si>
  <si>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</si>
  <si>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</si>
  <si>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</si>
  <si>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</si>
  <si>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</si>
  <si>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</si>
  <si>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</si>
  <si>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</si>
  <si>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</si>
  <si>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</si>
  <si>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</si>
  <si>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</si>
  <si>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</si>
  <si>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</si>
  <si>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</si>
  <si>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</si>
  <si>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</si>
  <si>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</si>
  <si>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</si>
  <si>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</si>
  <si>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</si>
  <si>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</si>
  <si>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</si>
  <si>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</si>
  <si>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</si>
  <si>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</si>
  <si>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</si>
  <si>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</si>
  <si>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</si>
  <si>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</si>
  <si>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</si>
  <si>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</si>
  <si>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</si>
  <si>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</si>
  <si>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</si>
  <si>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</si>
  <si>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</si>
  <si>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</si>
  <si>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</si>
  <si>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</si>
  <si>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</si>
  <si>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</si>
  <si>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</si>
  <si>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</si>
  <si>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</si>
  <si>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</si>
  <si>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</si>
  <si>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</si>
  <si>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</si>
  <si>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</si>
  <si>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</si>
  <si>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</si>
  <si>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</si>
  <si>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</si>
  <si>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</si>
  <si>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</si>
  <si>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</si>
  <si>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</si>
  <si>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</si>
  <si>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</si>
  <si>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</si>
  <si>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</si>
  <si>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</si>
  <si>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</si>
  <si>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</si>
  <si>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</si>
  <si>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</si>
  <si>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</si>
  <si>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</si>
  <si>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</si>
  <si>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</si>
  <si>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</si>
  <si>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</si>
  <si>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</si>
  <si>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</si>
  <si>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</si>
  <si>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</si>
  <si>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</si>
  <si>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</si>
  <si>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</si>
  <si>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</si>
  <si>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</si>
  <si>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</si>
  <si>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</si>
  <si>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</si>
  <si>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</si>
  <si>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</si>
  <si>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</si>
  <si>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</si>
  <si>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</si>
  <si>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</si>
  <si>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</si>
  <si>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</si>
  <si>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</si>
  <si>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</si>
  <si>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</si>
  <si>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</si>
  <si>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</si>
  <si>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</si>
  <si>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</si>
  <si>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</si>
  <si>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</si>
  <si>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</si>
  <si>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</si>
  <si>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</si>
  <si>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</si>
  <si>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</si>
  <si>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</si>
  <si>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</si>
  <si>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</si>
  <si>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</si>
  <si>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</si>
  <si>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</si>
  <si>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</si>
  <si>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</si>
  <si>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</si>
  <si>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</si>
  <si>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</si>
  <si>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</si>
  <si>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</si>
  <si>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</si>
  <si>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</si>
  <si>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</si>
  <si>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</si>
  <si>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</si>
  <si>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</si>
  <si>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</si>
  <si>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</si>
  <si>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</si>
  <si>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</si>
  <si>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</si>
  <si>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</si>
  <si>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</si>
  <si>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</si>
  <si>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</si>
  <si>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</si>
  <si>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</si>
  <si>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</si>
  <si>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</si>
  <si>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</si>
  <si>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</si>
  <si>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</si>
  <si>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</si>
  <si>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</si>
  <si>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</si>
  <si>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</si>
  <si>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</si>
  <si>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</si>
  <si>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</si>
  <si>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</si>
  <si>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</si>
  <si>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</si>
  <si>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</si>
  <si>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</si>
  <si>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</si>
  <si>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</si>
  <si>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</si>
  <si>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</si>
  <si>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</si>
  <si>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</si>
  <si>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</si>
  <si>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</si>
  <si>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</si>
  <si>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</si>
  <si>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</si>
  <si>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</si>
  <si>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</si>
  <si>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</si>
  <si>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</si>
  <si>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</si>
  <si>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</si>
  <si>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</si>
  <si>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</si>
  <si>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</si>
  <si>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</si>
  <si>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</si>
  <si>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</si>
  <si>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</si>
  <si>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</si>
  <si>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</si>
  <si>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</si>
  <si>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</si>
  <si>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</si>
  <si>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</si>
  <si>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</si>
  <si>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</si>
  <si>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</si>
  <si>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</si>
  <si>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</si>
  <si>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</si>
  <si>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</si>
  <si>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</si>
  <si>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</si>
  <si>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</si>
  <si>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</si>
  <si>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</si>
  <si>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</si>
  <si>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</si>
  <si>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</si>
  <si>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</si>
  <si>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</si>
  <si>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</si>
  <si>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</si>
  <si>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</si>
  <si>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</si>
  <si>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</si>
  <si>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</si>
  <si>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</si>
  <si>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</si>
  <si>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</si>
  <si>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</si>
  <si>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</si>
  <si>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</si>
  <si>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</si>
  <si>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</si>
  <si>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</si>
  <si>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</si>
  <si>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</si>
  <si>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</si>
  <si>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</si>
  <si>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</si>
  <si>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</si>
  <si>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</si>
  <si>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</si>
  <si>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</si>
  <si>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</si>
  <si>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</si>
  <si>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</si>
  <si>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</si>
  <si>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</si>
  <si>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</si>
  <si>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</si>
  <si>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</si>
  <si>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</si>
  <si>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</si>
  <si>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</si>
  <si>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</si>
  <si>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</si>
  <si>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</si>
  <si>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</si>
  <si>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</si>
  <si>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</si>
  <si>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</si>
  <si>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</si>
  <si>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</si>
  <si>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</si>
  <si>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</si>
  <si>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</si>
  <si>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</si>
  <si>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</si>
  <si>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</si>
  <si>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</si>
  <si>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</si>
  <si>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</si>
  <si>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</si>
  <si>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</si>
  <si>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</si>
  <si>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</si>
  <si>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</si>
  <si>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</si>
  <si>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</si>
  <si>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</si>
  <si>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</si>
  <si>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</si>
  <si>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</si>
  <si>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</si>
  <si>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</si>
  <si>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</si>
  <si>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</si>
  <si>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</si>
  <si>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</si>
  <si>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</si>
  <si>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</si>
  <si>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</si>
  <si>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</si>
  <si>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</si>
  <si>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</si>
  <si>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</si>
  <si>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</si>
  <si>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</si>
  <si>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</si>
  <si>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</si>
  <si>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</si>
  <si>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</si>
  <si>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</si>
  <si>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</si>
  <si>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</si>
  <si>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</si>
  <si>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</si>
  <si>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</si>
  <si>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</si>
  <si>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</si>
  <si>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</si>
  <si>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</si>
  <si>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</si>
  <si>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</si>
  <si>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</si>
  <si>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</si>
  <si>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</si>
  <si>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</si>
  <si>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</si>
  <si>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</si>
  <si>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</si>
  <si>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</si>
  <si>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</si>
  <si>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</si>
  <si>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</si>
  <si>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</si>
  <si>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</si>
  <si>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</si>
  <si>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</si>
  <si>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</si>
  <si>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</si>
  <si>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</si>
  <si>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</si>
  <si>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</si>
  <si>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</si>
  <si>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</si>
  <si>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</si>
  <si>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</si>
  <si>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</si>
  <si>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</si>
  <si>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</si>
  <si>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</si>
  <si>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</si>
  <si>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</si>
  <si>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</si>
  <si>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</si>
  <si>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</si>
  <si>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</si>
  <si>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</si>
  <si>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</si>
  <si>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</si>
  <si>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</si>
  <si>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</si>
  <si>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</si>
  <si>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</si>
  <si>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</si>
  <si>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</si>
  <si>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</si>
  <si>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</si>
  <si>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</si>
  <si>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</si>
  <si>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</si>
  <si>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</si>
  <si>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</si>
  <si>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</si>
  <si>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</si>
  <si>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</si>
  <si>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</si>
  <si>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</si>
  <si>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</si>
  <si>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</si>
  <si>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</si>
  <si>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</si>
  <si>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</si>
  <si>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</si>
  <si>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</si>
  <si>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</si>
  <si>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</si>
  <si>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</si>
  <si>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</si>
  <si>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</si>
  <si>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</si>
  <si>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</si>
  <si>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</si>
  <si>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</si>
  <si>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</si>
  <si>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</si>
  <si>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</si>
  <si>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</si>
  <si>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</si>
  <si>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</si>
  <si>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</si>
  <si>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</si>
  <si>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</si>
  <si>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</si>
  <si>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</si>
  <si>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</si>
  <si>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</si>
  <si>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</si>
  <si>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</si>
  <si>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</si>
  <si>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</si>
  <si>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</si>
  <si>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</si>
  <si>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</si>
  <si>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</si>
  <si>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</si>
  <si>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</si>
  <si>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</si>
  <si>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</si>
  <si>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</si>
  <si>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</si>
  <si>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</si>
  <si>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</si>
  <si>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</si>
  <si>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</si>
  <si>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</si>
  <si>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</si>
  <si>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</si>
  <si>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</si>
  <si>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</si>
  <si>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</si>
  <si>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</si>
  <si>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</si>
  <si>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</si>
  <si>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</si>
  <si>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</si>
  <si>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</si>
  <si>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</si>
  <si>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</si>
  <si>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</si>
  <si>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</si>
  <si>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</si>
  <si>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</si>
  <si>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</si>
  <si>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</si>
  <si>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</si>
  <si>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</si>
  <si>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</si>
  <si>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</si>
  <si>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</si>
  <si>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</si>
  <si>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</si>
  <si>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</si>
  <si>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</si>
  <si>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</si>
  <si>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</si>
  <si>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</si>
  <si>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</si>
  <si>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</si>
  <si>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</si>
  <si>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</si>
  <si>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</si>
  <si>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</si>
  <si>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</si>
  <si>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</si>
  <si>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</si>
  <si>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</si>
  <si>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</si>
  <si>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</si>
  <si>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</si>
  <si>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</si>
  <si>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</si>
  <si>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</si>
  <si>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</si>
  <si>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</si>
  <si>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</si>
  <si>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</si>
  <si>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</si>
  <si>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</si>
  <si>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</si>
  <si>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</si>
  <si>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</si>
  <si>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</si>
  <si>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</si>
  <si>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</si>
  <si>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</si>
  <si>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</si>
  <si>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</si>
  <si>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</si>
  <si>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</si>
  <si>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</si>
  <si>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</si>
  <si>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</si>
  <si>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</si>
  <si>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</si>
  <si>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</si>
  <si>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</si>
  <si>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</si>
  <si>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</si>
  <si>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</si>
  <si>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</si>
  <si>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</si>
  <si>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</si>
  <si>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</si>
  <si>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</si>
  <si>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</si>
  <si>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</si>
  <si>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</si>
  <si>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</si>
  <si>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</si>
  <si>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</si>
  <si>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</si>
  <si>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</si>
  <si>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</si>
  <si>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</si>
  <si>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</si>
  <si>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</si>
  <si>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</si>
  <si>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</si>
  <si>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</si>
  <si>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</si>
  <si>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</si>
  <si>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</si>
  <si>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</si>
  <si>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</si>
  <si>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</si>
  <si>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</si>
  <si>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</si>
  <si>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</si>
  <si>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</si>
  <si>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</si>
  <si>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</si>
  <si>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</si>
  <si>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</si>
  <si>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</si>
  <si>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</si>
  <si>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</si>
  <si>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</si>
  <si>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</si>
  <si>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</si>
  <si>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</si>
  <si>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</si>
  <si>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</si>
  <si>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</si>
  <si>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</si>
  <si>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</si>
  <si>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</si>
  <si>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</si>
  <si>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</si>
  <si>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</si>
  <si>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</si>
  <si>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</si>
  <si>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</si>
  <si>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</si>
  <si>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</si>
  <si>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</si>
  <si>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</si>
  <si>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</si>
  <si>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</si>
  <si>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</si>
  <si>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</si>
  <si>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</si>
  <si>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</si>
  <si>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</si>
  <si>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</si>
  <si>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</si>
  <si>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</si>
  <si>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</si>
  <si>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</si>
  <si>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</si>
  <si>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</si>
  <si>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</si>
  <si>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</si>
  <si>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</si>
  <si>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</si>
  <si>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</si>
  <si>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</si>
  <si>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</si>
  <si>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</si>
  <si>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</si>
  <si>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</si>
  <si>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</si>
  <si>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</si>
  <si>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</si>
  <si>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</si>
  <si>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</si>
  <si>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</si>
  <si>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</si>
  <si>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</si>
  <si>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</si>
  <si>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</si>
  <si>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</si>
  <si>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</si>
  <si>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</si>
  <si>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</si>
  <si>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</si>
  <si>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</si>
  <si>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</si>
  <si>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</si>
  <si>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</si>
  <si>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</si>
  <si>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</si>
  <si>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</si>
  <si>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</si>
  <si>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</si>
  <si>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</si>
  <si>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</si>
  <si>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</si>
  <si>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</si>
  <si>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</si>
  <si>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</si>
  <si>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</si>
  <si>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</si>
  <si>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</si>
  <si>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</si>
  <si>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</si>
  <si>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</si>
  <si>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</si>
  <si>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</si>
  <si>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</si>
  <si>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</si>
  <si>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</si>
  <si>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</si>
  <si>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</si>
  <si>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</si>
  <si>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</si>
  <si>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</si>
  <si>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</si>
  <si>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</si>
  <si>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</si>
  <si>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</si>
  <si>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</si>
  <si>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</si>
  <si>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</si>
  <si>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</si>
  <si>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</si>
  <si>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</si>
  <si>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</si>
  <si>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</si>
  <si>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</si>
  <si>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</si>
  <si>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</si>
  <si>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</si>
  <si>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</si>
  <si>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</si>
  <si>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</si>
  <si>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</si>
  <si>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</si>
  <si>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</si>
  <si>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</si>
  <si>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</si>
  <si>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</si>
  <si>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</si>
  <si>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</si>
  <si>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</si>
  <si>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</si>
  <si>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</si>
  <si>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</si>
  <si>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</si>
  <si>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</si>
  <si>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</si>
  <si>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</si>
  <si>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</si>
  <si>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</si>
  <si>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</si>
  <si>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</si>
  <si>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</si>
  <si>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</si>
  <si>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</si>
  <si>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</si>
  <si>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</si>
  <si>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</si>
  <si>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</si>
  <si>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</si>
  <si>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</si>
  <si>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</si>
  <si>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</si>
  <si>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</si>
  <si>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</si>
  <si>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</si>
  <si>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</si>
  <si>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</si>
  <si>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</si>
  <si>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</si>
  <si>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</si>
  <si>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</si>
  <si>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</si>
  <si>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</si>
  <si>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</si>
  <si>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</si>
  <si>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</si>
  <si>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</si>
  <si>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</si>
  <si>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</si>
  <si>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</si>
  <si>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</si>
  <si>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</si>
  <si>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</si>
  <si>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</si>
  <si>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</si>
  <si>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</si>
  <si>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</si>
  <si>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</si>
  <si>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</si>
  <si>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</si>
  <si>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</si>
  <si>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</si>
  <si>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</si>
  <si>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</si>
  <si>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</si>
  <si>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</si>
  <si>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</si>
  <si>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</si>
  <si>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</si>
  <si>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</si>
  <si>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</si>
  <si>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</si>
  <si>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</si>
  <si>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</si>
  <si>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</si>
  <si>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</si>
  <si>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</si>
  <si>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</si>
  <si>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</si>
  <si>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</si>
  <si>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</si>
  <si>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</si>
  <si>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</si>
  <si>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</si>
  <si>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</si>
  <si>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</si>
  <si>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</si>
  <si>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</si>
  <si>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</si>
  <si>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</si>
  <si>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</si>
  <si>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</si>
  <si>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</si>
  <si>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</si>
  <si>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</si>
  <si>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</si>
  <si>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</si>
  <si>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</si>
  <si>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</si>
  <si>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</si>
  <si>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</si>
  <si>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</si>
  <si>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</si>
  <si>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</si>
  <si>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</si>
  <si>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</si>
  <si>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</si>
  <si>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</si>
  <si>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</si>
  <si>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</si>
  <si>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</si>
  <si>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</si>
  <si>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</si>
  <si>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</si>
  <si>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</si>
  <si>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</si>
  <si>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</si>
  <si>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</si>
  <si>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</si>
  <si>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</si>
  <si>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</si>
  <si>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</si>
  <si>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</si>
  <si>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</si>
  <si>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</si>
  <si>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</si>
  <si>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</si>
  <si>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</si>
  <si>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</si>
  <si>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</si>
  <si>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</si>
  <si>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</si>
  <si>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</si>
  <si>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</si>
  <si>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</si>
  <si>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</si>
  <si>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</si>
  <si>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</si>
  <si>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</si>
  <si>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</si>
  <si>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</si>
  <si>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</si>
  <si>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</si>
  <si>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</si>
  <si>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</si>
  <si>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</si>
  <si>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</si>
  <si>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</si>
  <si>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</si>
  <si>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</si>
  <si>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</si>
  <si>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</si>
  <si>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</si>
  <si>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</si>
  <si>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</si>
  <si>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</si>
  <si>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</si>
  <si>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</si>
  <si>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</si>
  <si>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</si>
  <si>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</si>
  <si>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</si>
  <si>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</si>
  <si>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</si>
  <si>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</si>
  <si>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</si>
  <si>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</si>
  <si>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</si>
  <si>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</si>
  <si>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</si>
  <si>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</si>
  <si>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</si>
  <si>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</si>
  <si>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</si>
  <si>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</si>
  <si>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</si>
  <si>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</si>
  <si>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</si>
  <si>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</si>
  <si>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</si>
  <si>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</si>
  <si>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</si>
  <si>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</si>
  <si>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</si>
  <si>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</si>
  <si>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</si>
  <si>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</si>
  <si>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</si>
  <si>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</si>
  <si>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</si>
  <si>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</si>
  <si>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</si>
  <si>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</si>
  <si>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</si>
  <si>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</si>
  <si>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</si>
  <si>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</si>
  <si>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</si>
  <si>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</si>
  <si>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</si>
  <si>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</si>
  <si>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</si>
  <si>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</si>
  <si>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</si>
  <si>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</si>
  <si>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</si>
  <si>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</si>
  <si>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</si>
  <si>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</si>
  <si>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</si>
  <si>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</si>
  <si>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</si>
  <si>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</si>
  <si>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</si>
  <si>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</si>
  <si>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</si>
  <si>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</si>
  <si>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</si>
  <si>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</si>
  <si>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</si>
  <si>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</si>
  <si>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</si>
  <si>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</si>
  <si>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</si>
  <si>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</si>
  <si>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</si>
  <si>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</si>
  <si>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</si>
  <si>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</si>
  <si>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</si>
  <si>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</si>
  <si>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</si>
  <si>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</si>
  <si>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</si>
  <si>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</si>
  <si>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</si>
  <si>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</si>
  <si>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</si>
  <si>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</si>
  <si>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</si>
  <si>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</si>
  <si>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</si>
  <si>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</si>
  <si>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</si>
  <si>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</si>
  <si>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</si>
  <si>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</si>
  <si>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</si>
  <si>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</si>
  <si>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</si>
  <si>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</si>
  <si>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</si>
  <si>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</si>
  <si>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</si>
  <si>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</si>
  <si>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</si>
  <si>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</si>
  <si>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</si>
  <si>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</si>
  <si>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</si>
  <si>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</si>
  <si>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</si>
  <si>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</si>
  <si>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</si>
  <si>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</si>
  <si>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</si>
  <si>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</si>
  <si>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</si>
  <si>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</si>
  <si>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</si>
  <si>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</si>
  <si>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</si>
  <si>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</si>
  <si>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</si>
  <si>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</si>
  <si>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</si>
  <si>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</si>
  <si>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</si>
  <si>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</si>
  <si>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</si>
  <si>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</si>
  <si>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</si>
  <si>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</si>
  <si>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</si>
  <si>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</si>
  <si>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</si>
  <si>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</si>
  <si>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</si>
  <si>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</si>
  <si>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</si>
  <si>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</si>
  <si>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</si>
  <si>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</si>
  <si>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</si>
  <si>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</si>
  <si>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</si>
  <si>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</si>
  <si>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</si>
  <si>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</si>
  <si>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</si>
  <si>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</si>
  <si>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</si>
  <si>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</si>
  <si>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</si>
  <si>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</si>
  <si>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</si>
  <si>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</si>
  <si>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</si>
  <si>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</si>
  <si>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</si>
  <si>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</si>
  <si>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</si>
  <si>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</si>
  <si>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</si>
  <si>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</si>
  <si>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</si>
  <si>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</si>
  <si>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</si>
  <si>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</si>
  <si>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</si>
  <si>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</si>
  <si>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</si>
  <si>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</si>
  <si>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</si>
  <si>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</si>
  <si>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</si>
  <si>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</si>
  <si>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</si>
  <si>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</si>
  <si>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</si>
  <si>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</si>
  <si>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</si>
  <si>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</si>
  <si>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</si>
  <si>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</si>
  <si>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</si>
  <si>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</si>
  <si>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</si>
  <si>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</si>
  <si>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</si>
  <si>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</si>
  <si>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</si>
  <si>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</si>
  <si>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</si>
  <si>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</si>
  <si>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</si>
  <si>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</si>
  <si>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</si>
  <si>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</si>
  <si>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</si>
  <si>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</si>
  <si>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</si>
  <si>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</si>
  <si>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</si>
  <si>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</si>
  <si>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</si>
  <si>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</si>
  <si>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</si>
  <si>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</si>
  <si>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</si>
  <si>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</si>
  <si>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</si>
  <si>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</si>
  <si>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</si>
  <si>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</si>
  <si>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</si>
  <si>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</si>
  <si>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</si>
  <si>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</si>
  <si>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</si>
  <si>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</si>
  <si>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</si>
  <si>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</si>
  <si>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</si>
  <si>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</si>
  <si>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</si>
  <si>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</si>
  <si>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</si>
  <si>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</si>
  <si>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</si>
  <si>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</si>
  <si>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</si>
  <si>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</si>
  <si>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</si>
  <si>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</si>
  <si>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</si>
  <si>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</si>
  <si>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</si>
  <si>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</si>
  <si>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</si>
  <si>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</si>
  <si>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</si>
  <si>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</si>
  <si>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</si>
  <si>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</si>
  <si>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</si>
  <si>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</si>
  <si>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</si>
  <si>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</si>
  <si>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</si>
  <si>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</si>
  <si>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</si>
  <si>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</si>
  <si>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</si>
  <si>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</si>
  <si>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</si>
  <si>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</si>
  <si>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</si>
  <si>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</si>
  <si>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</si>
  <si>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</si>
  <si>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</si>
  <si>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</si>
  <si>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</si>
  <si>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</si>
  <si>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</si>
  <si>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</si>
  <si>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</si>
  <si>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</si>
  <si>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</si>
  <si>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</si>
  <si>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</si>
  <si>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</si>
  <si>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</si>
  <si>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</si>
  <si>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</si>
  <si>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</si>
  <si>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</si>
  <si>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</si>
  <si>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</si>
  <si>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</si>
  <si>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</si>
  <si>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</si>
  <si>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</si>
  <si>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</si>
  <si>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</si>
  <si>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</si>
  <si>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</si>
  <si>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</si>
  <si>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</si>
  <si>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</si>
  <si>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</si>
  <si>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</si>
  <si>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</si>
  <si>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</si>
  <si>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</si>
  <si>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</si>
  <si>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</si>
  <si>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</si>
  <si>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</si>
  <si>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</si>
  <si>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</si>
  <si>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</si>
  <si>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</si>
  <si>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</si>
  <si>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</si>
  <si>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</si>
  <si>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</si>
  <si>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</si>
  <si>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</si>
  <si>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</si>
  <si>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</si>
  <si>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</si>
  <si>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</si>
  <si>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</si>
  <si>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</si>
  <si>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</si>
  <si>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</si>
  <si>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</si>
  <si>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</si>
  <si>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</si>
  <si>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</si>
  <si>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</si>
  <si>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</si>
  <si>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</si>
  <si>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</si>
  <si>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</si>
  <si>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</si>
  <si>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</si>
  <si>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</si>
  <si>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</si>
  <si>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</si>
  <si>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</si>
  <si>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</si>
  <si>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</si>
  <si>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</si>
  <si>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</si>
  <si>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</si>
  <si>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</si>
  <si>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</si>
  <si>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</si>
  <si>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</si>
  <si>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</si>
  <si>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</si>
  <si>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</si>
  <si>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</si>
  <si>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</si>
  <si>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</si>
  <si>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</si>
  <si>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</si>
  <si>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</si>
  <si>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</si>
  <si>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</si>
  <si>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</si>
  <si>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</si>
  <si>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</si>
  <si>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</si>
  <si>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</si>
  <si>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</si>
  <si>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</si>
  <si>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</si>
  <si>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</si>
  <si>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</si>
  <si>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</si>
  <si>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</si>
  <si>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</si>
  <si>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</si>
  <si>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</si>
  <si>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</si>
  <si>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</si>
  <si>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</si>
  <si>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</si>
  <si>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</si>
  <si>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</si>
  <si>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</si>
  <si>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</si>
  <si>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</si>
  <si>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</si>
  <si>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</si>
  <si>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</si>
  <si>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</si>
  <si>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</si>
  <si>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</si>
  <si>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</si>
  <si>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</si>
  <si>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</si>
  <si>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</si>
  <si>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</si>
  <si>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</si>
  <si>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</si>
  <si>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</si>
  <si>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</si>
  <si>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</si>
  <si>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</si>
  <si>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</si>
  <si>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</si>
  <si>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</si>
  <si>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</si>
  <si>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</si>
  <si>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</si>
  <si>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</si>
  <si>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</si>
  <si>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</si>
  <si>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</si>
  <si>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</si>
  <si>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</si>
  <si>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</si>
  <si>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</si>
  <si>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</si>
  <si>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</si>
  <si>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</si>
  <si>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</si>
  <si>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</si>
  <si>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</si>
  <si>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</si>
  <si>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</si>
  <si>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</si>
  <si>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</si>
  <si>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</si>
  <si>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</si>
  <si>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</si>
  <si>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</si>
  <si>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</si>
  <si>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</si>
  <si>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</si>
  <si>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</si>
  <si>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</si>
  <si>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</si>
  <si>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</si>
  <si>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</si>
  <si>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</si>
  <si>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</si>
  <si>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</si>
  <si>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</si>
  <si>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</si>
  <si>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</si>
  <si>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</si>
  <si>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</si>
  <si>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</si>
  <si>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</si>
  <si>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</si>
  <si>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</si>
  <si>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</si>
  <si>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</si>
  <si>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</si>
  <si>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</si>
  <si>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</si>
  <si>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</si>
  <si>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</si>
  <si>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</si>
  <si>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</si>
  <si>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</si>
  <si>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</si>
  <si>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</si>
  <si>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</si>
  <si>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</si>
  <si>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</si>
  <si>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</si>
  <si>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</si>
  <si>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</si>
  <si>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</si>
  <si>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</si>
  <si>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</si>
  <si>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</si>
  <si>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</si>
  <si>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</si>
  <si>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</si>
  <si>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</si>
  <si>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</si>
  <si>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</si>
  <si>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</si>
  <si>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</si>
  <si>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</si>
  <si>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</si>
  <si>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</si>
  <si>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</si>
  <si>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</si>
  <si>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</si>
  <si>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</si>
  <si>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</si>
  <si>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</si>
  <si>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</si>
  <si>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</si>
  <si>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</si>
  <si>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</si>
  <si>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</si>
  <si>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</si>
  <si>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</si>
  <si>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</si>
  <si>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</si>
  <si>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</si>
  <si>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</si>
  <si>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</si>
  <si>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</si>
  <si>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</si>
  <si>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</si>
  <si>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</si>
  <si>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</si>
  <si>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</si>
  <si>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</si>
  <si>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</si>
  <si>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</si>
  <si>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</si>
  <si>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</si>
  <si>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</si>
  <si>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</si>
  <si>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</si>
  <si>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</si>
  <si>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</si>
  <si>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</si>
  <si>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</si>
  <si>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</si>
  <si>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</si>
  <si>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</si>
  <si>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</si>
  <si>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</si>
  <si>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</si>
  <si>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</si>
  <si>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</si>
  <si>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</si>
  <si>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</si>
  <si>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</si>
  <si>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</si>
  <si>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</si>
  <si>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</si>
  <si>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</si>
  <si>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</si>
  <si>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</si>
  <si>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</si>
  <si>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</si>
  <si>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</si>
  <si>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</si>
  <si>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</si>
  <si>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</si>
  <si>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</si>
  <si>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</si>
  <si>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</si>
  <si>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</si>
  <si>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</si>
  <si>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</si>
  <si>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</si>
  <si>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</si>
  <si>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</si>
  <si>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</si>
  <si>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</si>
  <si>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</si>
  <si>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</si>
  <si>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</si>
  <si>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</si>
  <si>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</si>
  <si>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</si>
  <si>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</si>
  <si>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</si>
  <si>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</si>
  <si>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</si>
  <si>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</si>
  <si>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</si>
  <si>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</si>
  <si>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</si>
  <si>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</si>
  <si>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</si>
  <si>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</si>
  <si>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</si>
  <si>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</si>
  <si>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</si>
  <si>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</si>
  <si>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</si>
  <si>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</si>
  <si>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</si>
  <si>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</si>
  <si>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</si>
  <si>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</si>
  <si>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</si>
  <si>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</si>
  <si>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</si>
  <si>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</si>
  <si>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</si>
  <si>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</si>
  <si>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</si>
  <si>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</si>
  <si>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</si>
  <si>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</si>
  <si>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</si>
  <si>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</si>
  <si>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</si>
  <si>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</si>
  <si>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</si>
  <si>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</si>
  <si>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</si>
  <si>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</si>
  <si>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</si>
  <si>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</si>
  <si>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</si>
  <si>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</si>
  <si>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</si>
  <si>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</si>
  <si>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</si>
  <si>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</si>
  <si>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</si>
  <si>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</si>
  <si>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</si>
  <si>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</si>
  <si>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</si>
  <si>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</si>
  <si>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</si>
  <si>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</si>
  <si>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</si>
  <si>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</si>
  <si>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</si>
  <si>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</si>
  <si>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</si>
  <si>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</si>
  <si>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</si>
  <si>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</si>
  <si>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</si>
  <si>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</si>
  <si>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</si>
  <si>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</si>
  <si>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</si>
  <si>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</si>
  <si>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</si>
  <si>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</si>
  <si>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</si>
  <si>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</si>
  <si>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</si>
  <si>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</si>
  <si>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</si>
  <si>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</si>
  <si>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</si>
  <si>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</si>
  <si>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</si>
  <si>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</si>
  <si>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</si>
  <si>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</si>
  <si>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</si>
  <si>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</si>
  <si>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</si>
  <si>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</si>
  <si>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</si>
  <si>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</si>
  <si>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</si>
  <si>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</si>
  <si>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</si>
  <si>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</si>
  <si>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</si>
  <si>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</si>
  <si>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</si>
  <si>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</si>
  <si>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</si>
  <si>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</si>
  <si>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</si>
  <si>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</si>
  <si>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</si>
  <si>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</si>
  <si>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</si>
  <si>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</si>
  <si>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</si>
  <si>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</si>
  <si>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</si>
  <si>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</si>
  <si>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</si>
  <si>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</si>
  <si>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</si>
  <si>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</si>
  <si>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</si>
  <si>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</si>
  <si>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</si>
  <si>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</si>
  <si>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</si>
  <si>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</si>
  <si>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</si>
  <si>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</si>
  <si>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</si>
  <si>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</si>
  <si>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</si>
  <si>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</si>
  <si>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</si>
  <si>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</si>
  <si>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</si>
  <si>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</si>
  <si>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</si>
  <si>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</si>
  <si>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</si>
  <si>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</si>
  <si>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</si>
  <si>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</si>
  <si>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</si>
  <si>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</si>
  <si>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</si>
  <si>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</si>
  <si>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</si>
  <si>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</si>
  <si>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</si>
  <si>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</si>
  <si>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</si>
  <si>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</si>
  <si>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</si>
  <si>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</si>
  <si>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</si>
  <si>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</si>
  <si>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</si>
  <si>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</si>
  <si>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</si>
  <si>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</si>
  <si>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</si>
  <si>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</si>
  <si>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</si>
  <si>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</si>
  <si>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</si>
  <si>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</si>
  <si>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</si>
  <si>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</si>
  <si>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</si>
  <si>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</si>
  <si>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</si>
  <si>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</si>
  <si>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</si>
  <si>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</si>
  <si>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</si>
  <si>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</si>
  <si>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</si>
  <si>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</si>
  <si>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</si>
  <si>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</si>
  <si>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</si>
  <si>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</si>
  <si>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</si>
  <si>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</si>
  <si>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</si>
  <si>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</si>
  <si>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</si>
  <si>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</si>
  <si>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</si>
  <si>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</si>
  <si>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</si>
  <si>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</si>
  <si>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</si>
  <si>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</si>
  <si>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</si>
  <si>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</si>
  <si>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</si>
  <si>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</si>
  <si>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</si>
  <si>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</si>
  <si>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</si>
  <si>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</si>
  <si>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</si>
  <si>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</si>
  <si>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</si>
  <si>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</si>
  <si>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</si>
  <si>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</si>
  <si>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</si>
  <si>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</si>
  <si>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</si>
  <si>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</si>
  <si>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</si>
  <si>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</si>
  <si>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</si>
  <si>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</si>
  <si>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</si>
  <si>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</si>
  <si>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</si>
  <si>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</si>
  <si>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</si>
  <si>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</si>
  <si>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</si>
  <si>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</si>
  <si>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</si>
  <si>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</si>
  <si>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</si>
  <si>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</si>
  <si>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</si>
  <si>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</si>
  <si>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</si>
  <si>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</si>
  <si>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</si>
  <si>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</si>
  <si>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</si>
  <si>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</si>
  <si>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</si>
  <si>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</si>
  <si>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</si>
  <si>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</si>
  <si>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</si>
  <si>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</si>
  <si>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</si>
  <si>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</si>
  <si>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</si>
  <si>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</si>
  <si>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</si>
  <si>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</si>
  <si>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</si>
  <si>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</si>
  <si>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</si>
  <si>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</si>
  <si>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</si>
  <si>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</si>
  <si>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</si>
  <si>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</si>
  <si>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</si>
  <si>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</si>
  <si>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</si>
  <si>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</si>
  <si>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</si>
  <si>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</si>
  <si>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</si>
  <si>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</si>
  <si>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</si>
  <si>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</si>
  <si>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</si>
  <si>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</si>
  <si>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</si>
  <si>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</si>
  <si>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</si>
  <si>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</si>
  <si>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</si>
  <si>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</si>
  <si>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</si>
  <si>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</si>
  <si>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</si>
  <si>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</si>
  <si>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</si>
  <si>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</si>
  <si>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</si>
  <si>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</si>
  <si>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</si>
  <si>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</si>
  <si>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</si>
  <si>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</si>
  <si>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</si>
  <si>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</si>
  <si>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</si>
  <si>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</si>
  <si>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</si>
  <si>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</si>
  <si>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</si>
  <si>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</si>
  <si>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</si>
  <si>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</si>
  <si>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</si>
  <si>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</si>
  <si>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</si>
  <si>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</si>
  <si>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</si>
  <si>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</si>
  <si>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</si>
  <si>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</si>
  <si>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</si>
  <si>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</si>
  <si>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</si>
  <si>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</si>
  <si>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</si>
  <si>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</si>
  <si>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</si>
  <si>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</si>
  <si>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</si>
  <si>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</si>
  <si>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</si>
  <si>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</si>
  <si>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</si>
  <si>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</si>
  <si>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</si>
  <si>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</si>
  <si>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</si>
  <si>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</si>
  <si>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</si>
  <si>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</si>
  <si>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</si>
  <si>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</si>
  <si>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</si>
  <si>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</si>
  <si>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</si>
  <si>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</si>
  <si>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</si>
  <si>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</si>
  <si>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</si>
  <si>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</si>
  <si>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</si>
  <si>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</si>
  <si>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</si>
  <si>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</si>
  <si>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</si>
  <si>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</si>
  <si>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</si>
  <si>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</si>
  <si>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</si>
  <si>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</si>
  <si>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</si>
  <si>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</si>
  <si>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</si>
  <si>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</si>
  <si>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</si>
  <si>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</si>
  <si>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</si>
  <si>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</si>
  <si>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</si>
  <si>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</si>
  <si>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</si>
  <si>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</si>
  <si>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</si>
  <si>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</si>
  <si>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</si>
  <si>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</si>
  <si>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</si>
  <si>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</si>
  <si>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</si>
  <si>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</si>
  <si>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</si>
  <si>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</si>
  <si>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</si>
  <si>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</si>
  <si>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</si>
  <si>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</si>
  <si>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</si>
  <si>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</si>
  <si>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</si>
  <si>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</si>
  <si>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</si>
  <si>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</si>
  <si>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</si>
  <si>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</si>
  <si>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</si>
  <si>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</si>
  <si>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</si>
  <si>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</si>
  <si>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</si>
  <si>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</si>
  <si>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</si>
  <si>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</si>
  <si>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</si>
  <si>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</si>
  <si>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</si>
  <si>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</si>
  <si>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</si>
  <si>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</si>
  <si>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</si>
  <si>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</si>
  <si>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</si>
  <si>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</si>
  <si>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</si>
  <si>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</si>
  <si>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</si>
  <si>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</si>
  <si>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</si>
  <si>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</si>
  <si>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</si>
  <si>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</si>
  <si>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</si>
  <si>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</si>
  <si>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</si>
  <si>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</si>
  <si>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</si>
  <si>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</si>
  <si>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</si>
  <si>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</si>
  <si>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</si>
  <si>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</si>
  <si>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</si>
  <si>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</si>
  <si>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</si>
  <si>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</si>
  <si>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</si>
  <si>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</si>
  <si>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</si>
  <si>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</si>
  <si>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</si>
  <si>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</si>
  <si>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</si>
  <si>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</si>
  <si>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</si>
  <si>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</si>
  <si>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</si>
  <si>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</si>
  <si>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</si>
  <si>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</si>
  <si>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</si>
  <si>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</si>
  <si>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</si>
  <si>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</si>
  <si>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</si>
  <si>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</si>
  <si>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</si>
  <si>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</si>
  <si>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</si>
  <si>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</si>
  <si>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</si>
  <si>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</si>
  <si>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</si>
  <si>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</si>
  <si>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</si>
  <si>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</si>
  <si>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</si>
  <si>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</si>
  <si>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</si>
  <si>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</si>
  <si>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</si>
  <si>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</si>
  <si>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</si>
  <si>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</si>
  <si>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</si>
  <si>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</si>
  <si>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</si>
  <si>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</si>
  <si>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</si>
  <si>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</si>
  <si>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</si>
  <si>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</si>
  <si>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</si>
  <si>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</si>
  <si>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</si>
  <si>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</si>
  <si>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</si>
  <si>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</si>
  <si>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</si>
  <si>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</si>
  <si>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</si>
  <si>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</si>
  <si>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</si>
  <si>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</si>
  <si>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</si>
  <si>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</si>
  <si>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</si>
  <si>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</si>
  <si>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</si>
  <si>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</si>
  <si>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</si>
  <si>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</si>
  <si>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</si>
  <si>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</si>
  <si>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</si>
  <si>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</si>
  <si>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</si>
  <si>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</si>
  <si>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</si>
  <si>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</si>
  <si>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</si>
  <si>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</si>
  <si>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</si>
  <si>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</si>
  <si>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</si>
  <si>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</si>
  <si>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</si>
  <si>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</si>
  <si>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</si>
  <si>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</si>
  <si>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</si>
  <si>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</si>
  <si>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</si>
  <si>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</si>
  <si>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</si>
  <si>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</si>
  <si>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</si>
  <si>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</si>
  <si>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</si>
  <si>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</si>
  <si>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</si>
  <si>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</si>
  <si>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</si>
  <si>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</si>
  <si>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</si>
  <si>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</si>
  <si>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</si>
  <si>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</si>
  <si>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</si>
  <si>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</si>
  <si>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</si>
  <si>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</si>
  <si>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</si>
  <si>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</si>
  <si>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</si>
  <si>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</si>
  <si>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</si>
  <si>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</si>
  <si>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</si>
  <si>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</si>
  <si>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</si>
  <si>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</si>
  <si>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</si>
  <si>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</si>
  <si>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</si>
  <si>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</si>
  <si>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</si>
  <si>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</si>
  <si>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</si>
  <si>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</si>
  <si>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</si>
  <si>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</si>
  <si>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</si>
  <si>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</si>
  <si>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</si>
  <si>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</si>
  <si>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</si>
  <si>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</si>
  <si>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</si>
  <si>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</si>
  <si>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</si>
  <si>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</si>
  <si>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</si>
  <si>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</si>
  <si>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</si>
  <si>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</si>
  <si>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</si>
  <si>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</si>
  <si>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</si>
  <si>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</si>
  <si>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</si>
  <si>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</si>
  <si>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</si>
  <si>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</si>
  <si>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</si>
  <si>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</si>
  <si>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</si>
  <si>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</si>
  <si>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</si>
  <si>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</si>
  <si>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</si>
  <si>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</si>
  <si>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</si>
  <si>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</si>
  <si>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</si>
  <si>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</si>
  <si>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</si>
  <si>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</si>
  <si>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</si>
  <si>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</si>
  <si>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</si>
  <si>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</si>
  <si>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</si>
  <si>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</si>
  <si>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</si>
  <si>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</si>
  <si>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</si>
  <si>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</si>
  <si>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</si>
  <si>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</si>
  <si>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</si>
  <si>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</si>
  <si>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</si>
  <si>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</si>
  <si>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</si>
  <si>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</si>
  <si>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</si>
  <si>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</si>
  <si>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</si>
  <si>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</si>
  <si>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</si>
  <si>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</si>
  <si>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</si>
  <si>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</si>
  <si>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</si>
  <si>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</si>
  <si>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</si>
  <si>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</si>
  <si>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</si>
  <si>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</si>
  <si>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</si>
  <si>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</si>
  <si>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</si>
  <si>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</si>
  <si>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</si>
  <si>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</si>
  <si>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</si>
  <si>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</si>
  <si>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</si>
  <si>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</si>
  <si>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</si>
  <si>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</si>
  <si>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</si>
  <si>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</si>
  <si>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</si>
  <si>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</si>
  <si>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</si>
  <si>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</si>
  <si>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</si>
  <si>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</si>
  <si>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</si>
  <si>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</si>
  <si>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</si>
  <si>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</si>
  <si>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</si>
  <si>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</si>
  <si>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</si>
  <si>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</si>
  <si>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</si>
  <si>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</si>
  <si>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</si>
  <si>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</si>
  <si>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</si>
  <si>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</si>
  <si>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</si>
  <si>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</si>
  <si>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</si>
  <si>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</si>
  <si>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</si>
  <si>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</si>
  <si>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</si>
  <si>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</si>
  <si>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</si>
  <si>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</si>
  <si>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</si>
  <si>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</si>
  <si>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</si>
  <si>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</si>
  <si>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</si>
  <si>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</si>
  <si>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</si>
  <si>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</si>
  <si>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</si>
  <si>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</si>
  <si>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</si>
  <si>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</si>
  <si>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</si>
  <si>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</si>
  <si>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</si>
  <si>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</si>
  <si>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</si>
  <si>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</si>
  <si>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</si>
  <si>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</si>
  <si>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</si>
  <si>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</si>
  <si>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</si>
  <si>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</si>
  <si>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</si>
  <si>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</si>
  <si>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</si>
  <si>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</si>
  <si>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</si>
  <si>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</si>
  <si>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</si>
  <si>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</si>
  <si>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</si>
  <si>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</si>
  <si>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</si>
  <si>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</si>
  <si>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</si>
  <si>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</si>
  <si>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</si>
  <si>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</si>
  <si>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</si>
  <si>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</si>
  <si>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</si>
  <si>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</si>
  <si>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</si>
  <si>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</si>
  <si>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</si>
  <si>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</si>
  <si>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</si>
  <si>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</si>
  <si>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</si>
  <si>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</si>
  <si>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</si>
  <si>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</si>
  <si>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</si>
  <si>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</si>
  <si>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</si>
  <si>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</si>
  <si>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</si>
  <si>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</si>
  <si>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</si>
  <si>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</si>
  <si>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</si>
  <si>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</si>
  <si>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</si>
  <si>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</si>
  <si>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</si>
  <si>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</si>
  <si>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</si>
  <si>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</si>
  <si>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</si>
  <si>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</si>
  <si>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</si>
  <si>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</si>
  <si>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</si>
  <si>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</si>
  <si>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</si>
  <si>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</si>
  <si>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</si>
  <si>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</si>
  <si>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</si>
  <si>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</si>
  <si>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</si>
  <si>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</si>
  <si>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</si>
  <si>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</si>
  <si>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</si>
  <si>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</si>
  <si>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</si>
  <si>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</si>
  <si>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</si>
  <si>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</si>
  <si>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</si>
  <si>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</si>
  <si>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</si>
  <si>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</si>
  <si>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</si>
  <si>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</si>
  <si>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</si>
  <si>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</si>
  <si>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</si>
  <si>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</si>
  <si>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</si>
  <si>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</si>
  <si>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</si>
  <si>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</si>
  <si>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</si>
  <si>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</si>
  <si>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</si>
  <si>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</si>
  <si>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</si>
  <si>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</si>
  <si>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</si>
  <si>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</si>
  <si>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</si>
  <si>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</si>
  <si>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</si>
  <si>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</si>
  <si>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</si>
  <si>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</si>
  <si>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</si>
  <si>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</si>
  <si>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</si>
  <si>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</si>
  <si>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</si>
  <si>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</si>
  <si>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</si>
  <si>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</si>
  <si>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</si>
  <si>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</si>
  <si>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</si>
  <si>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</si>
  <si>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</si>
  <si>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</si>
  <si>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</si>
  <si>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</si>
  <si>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</si>
  <si>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</si>
  <si>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</si>
  <si>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</si>
  <si>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</si>
  <si>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</si>
  <si>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</si>
  <si>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</si>
  <si>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</si>
  <si>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</si>
  <si>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</si>
  <si>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</si>
  <si>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</si>
  <si>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</si>
  <si>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</si>
  <si>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</si>
  <si>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</si>
  <si>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</si>
  <si>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</si>
  <si>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</si>
  <si>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</si>
  <si>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</si>
  <si>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</si>
  <si>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</si>
  <si>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</si>
  <si>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</si>
  <si>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</si>
  <si>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</si>
  <si>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</si>
  <si>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</si>
  <si>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</si>
  <si>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</si>
  <si>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</si>
  <si>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</si>
  <si>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</si>
  <si>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</si>
  <si>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</si>
  <si>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</si>
  <si>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</si>
  <si>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</si>
  <si>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</si>
  <si>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</si>
  <si>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</si>
  <si>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</si>
  <si>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</si>
  <si>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</si>
  <si>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</si>
  <si>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</si>
  <si>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</si>
  <si>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</si>
  <si>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</si>
  <si>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</si>
  <si>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</si>
  <si>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</si>
  <si>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</si>
  <si>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</si>
  <si>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</si>
  <si>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</si>
  <si>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</si>
  <si>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</si>
  <si>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</si>
  <si>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</si>
  <si>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</si>
  <si>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</si>
  <si>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</si>
  <si>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</si>
  <si>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</si>
  <si>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</si>
  <si>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</si>
  <si>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</si>
  <si>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</si>
  <si>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</si>
  <si>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</si>
  <si>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</si>
  <si>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</si>
  <si>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</si>
  <si>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</si>
  <si>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</si>
  <si>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</si>
  <si>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</si>
  <si>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</si>
  <si>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</si>
  <si>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</si>
  <si>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</si>
  <si>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</si>
  <si>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</si>
  <si>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</si>
  <si>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</si>
  <si>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</si>
  <si>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</si>
  <si>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</si>
  <si>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</si>
  <si>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</si>
  <si>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</si>
  <si>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</si>
  <si>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</si>
  <si>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</si>
  <si>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</si>
  <si>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</si>
  <si>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</si>
  <si>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</si>
  <si>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</si>
  <si>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</si>
  <si>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</si>
  <si>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</si>
  <si>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</si>
  <si>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</si>
  <si>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</si>
  <si>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</si>
  <si>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</si>
  <si>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</si>
  <si>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</si>
  <si>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</si>
  <si>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</si>
  <si>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</si>
  <si>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</si>
  <si>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</si>
  <si>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</si>
  <si>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</si>
  <si>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</si>
  <si>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</si>
  <si>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</si>
  <si>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</si>
  <si>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</si>
  <si>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</si>
  <si>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</si>
  <si>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</si>
  <si>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</si>
  <si>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</si>
  <si>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</si>
  <si>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</si>
  <si>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</si>
  <si>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</si>
  <si>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</si>
  <si>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</si>
  <si>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</si>
  <si>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</si>
  <si>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</si>
  <si>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</si>
  <si>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</si>
  <si>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</si>
  <si>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</si>
  <si>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</si>
  <si>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</si>
  <si>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</si>
  <si>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</si>
  <si>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</si>
  <si>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</si>
  <si>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</si>
  <si>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</si>
  <si>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</si>
  <si>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</si>
  <si>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</si>
  <si>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</si>
  <si>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</si>
  <si>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</si>
  <si>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</si>
  <si>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</si>
  <si>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</si>
  <si>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</si>
  <si>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</si>
  <si>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</si>
  <si>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</si>
  <si>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</si>
  <si>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</si>
  <si>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</si>
  <si>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</si>
  <si>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</si>
  <si>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</si>
  <si>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</si>
  <si>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</si>
  <si>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</si>
  <si>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</si>
  <si>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</si>
  <si>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</si>
  <si>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</si>
  <si>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</si>
  <si>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</si>
  <si>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</si>
  <si>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</si>
  <si>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</si>
  <si>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</si>
  <si>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</si>
  <si>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</si>
  <si>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</si>
  <si>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</si>
  <si>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</si>
  <si>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</si>
  <si>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</si>
  <si>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</si>
  <si>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</si>
  <si>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</si>
  <si>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</si>
  <si>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</si>
  <si>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</si>
  <si>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</si>
  <si>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</si>
  <si>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</si>
  <si>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</si>
  <si>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</si>
  <si>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</si>
  <si>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</si>
  <si>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</si>
  <si>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</si>
  <si>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</si>
  <si>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</si>
  <si>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</si>
  <si>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</si>
  <si>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</si>
  <si>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</si>
  <si>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</si>
  <si>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</si>
  <si>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</si>
  <si>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</si>
  <si>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</si>
  <si>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</si>
  <si>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</si>
  <si>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</si>
  <si>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</si>
  <si>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</si>
  <si>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</si>
  <si>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</si>
  <si>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</si>
  <si>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</si>
  <si>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</si>
  <si>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</si>
  <si>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</si>
  <si>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</si>
  <si>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</si>
  <si>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</si>
  <si>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</si>
  <si>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</si>
  <si>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</si>
  <si>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</si>
  <si>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</si>
  <si>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</si>
  <si>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</si>
  <si>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</si>
  <si>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</si>
  <si>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</si>
  <si>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</si>
  <si>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</si>
  <si>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</si>
  <si>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</si>
  <si>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</si>
  <si>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</si>
  <si>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</si>
  <si>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</si>
  <si>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</si>
  <si>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</si>
  <si>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</si>
  <si>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</si>
  <si>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</si>
  <si>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</si>
  <si>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</si>
  <si>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</si>
  <si>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</si>
  <si>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</si>
  <si>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</si>
  <si>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</si>
  <si>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</si>
  <si>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</si>
  <si>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</si>
  <si>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</si>
  <si>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</si>
  <si>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</si>
  <si>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</si>
  <si>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</si>
  <si>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</si>
  <si>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</si>
  <si>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</si>
  <si>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</si>
  <si>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</si>
  <si>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</si>
  <si>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</si>
  <si>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</si>
  <si>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</si>
  <si>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</si>
  <si>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</si>
  <si>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</si>
  <si>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</si>
  <si>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</si>
  <si>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</si>
  <si>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</si>
  <si>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</si>
  <si>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</si>
  <si>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</si>
  <si>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</si>
  <si>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</si>
  <si>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</si>
  <si>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</si>
  <si>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</si>
  <si>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</si>
  <si>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</si>
  <si>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</si>
  <si>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</si>
  <si>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</si>
  <si>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</si>
  <si>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</si>
  <si>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</si>
  <si>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</si>
  <si>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</si>
  <si>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</si>
  <si>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</si>
  <si>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</si>
  <si>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</si>
  <si>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</si>
  <si>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</si>
  <si>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</si>
  <si>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</si>
  <si>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</si>
  <si>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</si>
  <si>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</si>
  <si>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</si>
  <si>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</si>
  <si>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</si>
  <si>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</si>
  <si>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</si>
  <si>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</si>
  <si>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</si>
  <si>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</si>
  <si>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</si>
  <si>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</si>
  <si>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</si>
  <si>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</si>
  <si>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</si>
  <si>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</si>
  <si>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</si>
  <si>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</si>
  <si>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</si>
  <si>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</si>
  <si>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</si>
  <si>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</si>
  <si>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</si>
  <si>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</si>
  <si>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</si>
  <si>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</si>
  <si>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</si>
  <si>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</si>
  <si>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</si>
  <si>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</si>
  <si>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</si>
  <si>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</si>
  <si>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</si>
  <si>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</si>
  <si>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</si>
  <si>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</si>
  <si>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</si>
  <si>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</si>
  <si>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</si>
  <si>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</si>
  <si>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</si>
  <si>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</si>
  <si>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</si>
  <si>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</si>
  <si>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</si>
  <si>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</si>
  <si>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</si>
  <si>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</si>
  <si>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</si>
  <si>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</si>
  <si>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</si>
  <si>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</si>
  <si>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</si>
  <si>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</si>
  <si>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</si>
  <si>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</si>
  <si>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</si>
  <si>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</si>
  <si>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</si>
  <si>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</si>
  <si>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</si>
  <si>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</si>
  <si>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</si>
  <si>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</si>
  <si>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</si>
  <si>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</si>
  <si>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</si>
  <si>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</si>
  <si>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</si>
  <si>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</si>
  <si>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</si>
  <si>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</si>
  <si>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</si>
  <si>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</si>
  <si>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</si>
  <si>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</si>
  <si>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</si>
  <si>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</si>
  <si>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</si>
  <si>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</si>
  <si>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</si>
  <si>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</si>
  <si>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</si>
  <si>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</si>
  <si>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</si>
  <si>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</si>
  <si>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</si>
  <si>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</si>
  <si>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</si>
  <si>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</si>
  <si>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</si>
  <si>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</si>
  <si>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</si>
  <si>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</si>
  <si>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</si>
  <si>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</si>
  <si>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</si>
  <si>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</si>
  <si>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</si>
  <si>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</si>
  <si>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</si>
  <si>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</si>
  <si>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</si>
  <si>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</si>
  <si>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</si>
  <si>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</si>
  <si>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</si>
  <si>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</si>
  <si>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</si>
  <si>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</si>
  <si>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</si>
  <si>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</si>
  <si>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</si>
  <si>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</si>
  <si>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</si>
  <si>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</si>
  <si>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</si>
  <si>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</si>
  <si>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</si>
  <si>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</si>
  <si>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</si>
  <si>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</si>
  <si>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</si>
  <si>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</si>
  <si>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</si>
  <si>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</si>
  <si>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</si>
  <si>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</si>
  <si>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</si>
  <si>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</si>
  <si>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</si>
  <si>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</si>
  <si>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</si>
  <si>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</si>
  <si>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</si>
  <si>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</si>
  <si>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</si>
  <si>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</si>
  <si>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</si>
  <si>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</si>
  <si>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</si>
  <si>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</si>
  <si>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</si>
  <si>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</si>
  <si>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</si>
  <si>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</si>
  <si>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</si>
  <si>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</si>
  <si>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</si>
  <si>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</si>
  <si>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</si>
  <si>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</si>
  <si>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</si>
  <si>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</si>
  <si>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</si>
  <si>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</si>
  <si>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</si>
  <si>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</si>
  <si>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</si>
  <si>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</si>
  <si>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</si>
  <si>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</si>
  <si>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</si>
  <si>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</si>
  <si>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</si>
  <si>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</si>
  <si>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</si>
  <si>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</si>
  <si>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</si>
  <si>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</si>
  <si>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</si>
  <si>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</si>
  <si>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</si>
  <si>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</si>
  <si>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</si>
  <si>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</si>
  <si>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</si>
  <si>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</si>
  <si>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</si>
  <si>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</si>
  <si>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</si>
  <si>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</si>
  <si>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</si>
  <si>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</si>
  <si>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</si>
  <si>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</si>
  <si>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</si>
  <si>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</si>
  <si>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</si>
  <si>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</si>
  <si>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</si>
  <si>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</si>
  <si>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</si>
  <si>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</si>
  <si>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</si>
  <si>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</si>
  <si>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</si>
  <si>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</si>
  <si>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</si>
  <si>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</si>
  <si>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</si>
  <si>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</si>
  <si>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</si>
  <si>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</si>
  <si>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</si>
  <si>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</si>
  <si>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</si>
  <si>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</si>
  <si>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</si>
  <si>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</si>
  <si>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</si>
  <si>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</si>
  <si>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</si>
  <si>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</si>
  <si>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</si>
  <si>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</si>
  <si>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</si>
  <si>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</si>
  <si>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</si>
  <si>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</si>
  <si>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</si>
  <si>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</si>
  <si>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</si>
  <si>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</si>
  <si>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</si>
  <si>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</si>
  <si>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</si>
  <si>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</si>
  <si>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</si>
  <si>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</si>
  <si>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</si>
  <si>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</si>
  <si>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</si>
  <si>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</si>
  <si>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</si>
  <si>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</si>
  <si>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</si>
  <si>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</si>
  <si>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</si>
  <si>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</si>
  <si>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</si>
  <si>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</si>
  <si>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</si>
  <si>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</si>
  <si>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</si>
  <si>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</si>
  <si>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</si>
  <si>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</si>
  <si>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</si>
  <si>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</si>
  <si>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</si>
  <si>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</si>
  <si>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</si>
  <si>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</si>
  <si>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</si>
  <si>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</si>
  <si>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</si>
  <si>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</si>
  <si>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</si>
  <si>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</si>
  <si>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</si>
  <si>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</si>
  <si>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</si>
  <si>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</si>
  <si>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</si>
  <si>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</si>
  <si>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</si>
  <si>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</si>
  <si>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</si>
  <si>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</si>
  <si>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</si>
  <si>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</si>
  <si>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</si>
  <si>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</si>
  <si>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</si>
  <si>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</si>
  <si>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</si>
  <si>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</si>
  <si>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</si>
  <si>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</si>
  <si>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</si>
  <si>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</si>
  <si>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</si>
  <si>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</si>
  <si>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</si>
  <si>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</si>
  <si>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</si>
  <si>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</si>
  <si>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</si>
  <si>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</si>
  <si>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</si>
  <si>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</si>
  <si>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</si>
  <si>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</si>
  <si>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</si>
  <si>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</si>
  <si>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</si>
  <si>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</si>
  <si>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</si>
  <si>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</si>
  <si>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</si>
  <si>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</si>
  <si>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</si>
  <si>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</si>
  <si>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</si>
  <si>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</si>
  <si>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</si>
  <si>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</si>
  <si>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</si>
  <si>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</si>
  <si>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</si>
  <si>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</si>
  <si>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</si>
  <si>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</si>
  <si>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</si>
  <si>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</si>
  <si>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</si>
  <si>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</si>
  <si>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</si>
  <si>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</si>
  <si>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</si>
  <si>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</si>
  <si>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</si>
  <si>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</si>
  <si>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</si>
  <si>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</si>
  <si>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</si>
  <si>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</si>
  <si>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</si>
  <si>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</si>
  <si>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</si>
  <si>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</si>
  <si>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</si>
  <si>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</si>
  <si>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</si>
  <si>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</si>
  <si>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</si>
  <si>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</si>
  <si>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</si>
  <si>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</si>
  <si>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</si>
  <si>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</si>
  <si>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</si>
  <si>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</si>
  <si>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</si>
  <si>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</si>
  <si>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</si>
  <si>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</si>
  <si>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</si>
  <si>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</si>
  <si>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</si>
  <si>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</si>
  <si>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</si>
  <si>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</si>
  <si>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</si>
  <si>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</si>
  <si>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</si>
  <si>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</si>
  <si>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</si>
  <si>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</si>
  <si>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</si>
  <si>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</si>
  <si>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</si>
  <si>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</si>
  <si>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</si>
  <si>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</si>
  <si>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</si>
  <si>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</si>
  <si>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</si>
  <si>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</si>
  <si>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</si>
  <si>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</si>
  <si>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</si>
  <si>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</si>
  <si>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</si>
  <si>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</si>
  <si>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</si>
  <si>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</si>
  <si>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</si>
  <si>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</si>
  <si>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</si>
  <si>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</si>
  <si>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</si>
  <si>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</si>
  <si>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</si>
  <si>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</si>
  <si>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</si>
  <si>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</si>
  <si>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</si>
  <si>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</si>
  <si>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</si>
  <si>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</si>
  <si>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</si>
  <si>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</si>
  <si>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</si>
  <si>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</si>
  <si>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</si>
  <si>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</si>
  <si>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</si>
  <si>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</si>
  <si>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</si>
  <si>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</si>
  <si>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</si>
  <si>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</si>
  <si>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</si>
  <si>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</si>
  <si>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</si>
  <si>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</si>
  <si>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</si>
  <si>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</si>
  <si>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</si>
  <si>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</si>
  <si>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</si>
  <si>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</si>
  <si>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</si>
  <si>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</si>
  <si>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</si>
  <si>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</si>
  <si>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</si>
  <si>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</si>
  <si>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</si>
  <si>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</si>
  <si>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</si>
  <si>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</si>
  <si>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</si>
  <si>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</si>
  <si>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</si>
  <si>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</si>
  <si>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</si>
  <si>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</si>
  <si>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</si>
  <si>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</si>
  <si>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</si>
  <si>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</si>
  <si>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</si>
  <si>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</si>
  <si>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</si>
  <si>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</si>
  <si>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</si>
  <si>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</si>
  <si>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</si>
  <si>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</si>
  <si>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</si>
  <si>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</si>
  <si>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</si>
  <si>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</si>
  <si>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</si>
  <si>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</si>
  <si>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</si>
  <si>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</si>
  <si>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</si>
  <si>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</si>
  <si>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</si>
  <si>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</si>
  <si>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</si>
  <si>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</si>
  <si>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</si>
  <si>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</si>
  <si>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</si>
  <si>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</si>
  <si>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</si>
  <si>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</si>
  <si>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</si>
  <si>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</si>
  <si>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</si>
  <si>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</si>
  <si>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</si>
  <si>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</si>
  <si>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</si>
  <si>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</si>
  <si>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</si>
  <si>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</si>
  <si>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</si>
  <si>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</si>
  <si>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</si>
  <si>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</si>
  <si>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</si>
  <si>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</si>
  <si>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</si>
  <si>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</si>
  <si>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</si>
  <si>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</si>
  <si>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</si>
  <si>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</si>
  <si>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</si>
  <si>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</si>
  <si>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</si>
  <si>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</si>
  <si>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</si>
  <si>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</si>
  <si>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</si>
  <si>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</si>
  <si>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</si>
  <si>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</si>
  <si>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</si>
  <si>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</si>
  <si>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</si>
  <si>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</si>
  <si>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</si>
  <si>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</si>
  <si>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</si>
  <si>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</si>
  <si>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</si>
  <si>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</si>
  <si>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</si>
  <si>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</si>
  <si>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</si>
  <si>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</si>
  <si>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</si>
  <si>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</si>
  <si>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</si>
  <si>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</si>
  <si>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</si>
  <si>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</si>
  <si>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</si>
  <si>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</si>
  <si>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</si>
  <si>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</si>
  <si>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</si>
  <si>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</si>
  <si>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</si>
  <si>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</si>
  <si>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</si>
  <si>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</si>
  <si>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</si>
  <si>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</si>
  <si>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</si>
  <si>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</si>
  <si>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</si>
  <si>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</si>
  <si>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</si>
  <si>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</si>
  <si>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</si>
  <si>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</si>
  <si>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</si>
  <si>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</si>
  <si>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</si>
  <si>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</si>
  <si>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</si>
  <si>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</si>
  <si>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</si>
  <si>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</si>
  <si>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</si>
  <si>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</si>
  <si>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</si>
  <si>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</si>
  <si>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</si>
  <si>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</si>
  <si>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</si>
  <si>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</si>
  <si>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</si>
  <si>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</si>
  <si>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</si>
  <si>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</si>
  <si>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</si>
  <si>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</si>
  <si>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</si>
  <si>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</si>
  <si>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</si>
  <si>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</si>
  <si>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</si>
  <si>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</si>
  <si>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</si>
  <si>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</si>
  <si>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</si>
  <si>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</si>
  <si>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</si>
  <si>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</si>
  <si>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</si>
  <si>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</si>
  <si>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</si>
  <si>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</si>
  <si>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</si>
  <si>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</si>
  <si>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</si>
  <si>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</si>
  <si>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</si>
  <si>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</si>
  <si>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</si>
  <si>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</si>
  <si>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</si>
  <si>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</si>
  <si>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</si>
  <si>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</si>
  <si>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</si>
  <si>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</si>
  <si>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</si>
  <si>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</si>
  <si>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</si>
  <si>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</si>
  <si>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</si>
  <si>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</si>
  <si>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</si>
  <si>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</si>
  <si>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</si>
  <si>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</si>
  <si>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</si>
  <si>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</si>
  <si>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</si>
  <si>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</si>
  <si>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</si>
  <si>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</si>
  <si>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</si>
  <si>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</si>
  <si>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</si>
  <si>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</si>
  <si>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</si>
  <si>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</si>
  <si>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</si>
  <si>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</si>
  <si>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</si>
  <si>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</si>
  <si>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</si>
  <si>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</si>
  <si>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</si>
  <si>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</si>
  <si>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</si>
  <si>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</si>
  <si>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</si>
  <si>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</si>
  <si>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</si>
  <si>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</si>
  <si>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</si>
  <si>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</si>
  <si>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</si>
  <si>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</si>
  <si>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</si>
  <si>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</si>
  <si>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</si>
  <si>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</si>
  <si>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</si>
  <si>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</si>
  <si>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</si>
  <si>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</si>
  <si>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</si>
  <si>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</si>
  <si>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</si>
  <si>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</si>
  <si>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</si>
  <si>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</si>
  <si>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</si>
  <si>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</si>
  <si>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</si>
  <si>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</si>
  <si>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</si>
  <si>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</si>
  <si>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</si>
  <si>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</si>
  <si>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</si>
  <si>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</si>
  <si>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</si>
  <si>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</si>
  <si>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</si>
  <si>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</si>
  <si>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</si>
  <si>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</si>
  <si>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</si>
  <si>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</si>
  <si>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</si>
  <si>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</si>
  <si>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</si>
  <si>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</si>
  <si>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</si>
  <si>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</si>
  <si>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</si>
  <si>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</si>
  <si>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</si>
  <si>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</si>
  <si>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</si>
  <si>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</si>
  <si>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</si>
  <si>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</si>
  <si>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</si>
  <si>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</si>
  <si>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</si>
  <si>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</si>
  <si>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</si>
  <si>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</si>
  <si>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</si>
  <si>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</si>
  <si>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</si>
  <si>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</si>
  <si>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</si>
  <si>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</si>
  <si>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</si>
  <si>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</si>
  <si>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</si>
  <si>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</si>
  <si>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</si>
  <si>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</si>
  <si>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</si>
  <si>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</si>
  <si>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</si>
  <si>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</si>
  <si>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</si>
  <si>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</si>
  <si>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</si>
  <si>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</si>
  <si>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</si>
  <si>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</si>
  <si>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</si>
  <si>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</si>
  <si>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</si>
  <si>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</si>
  <si>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</si>
  <si>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</si>
  <si>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</si>
  <si>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</si>
  <si>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</si>
  <si>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</si>
  <si>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</si>
  <si>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</si>
  <si>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</si>
  <si>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</si>
  <si>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</si>
  <si>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</si>
  <si>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</si>
  <si>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</si>
  <si>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</si>
  <si>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</si>
  <si>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</si>
  <si>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</si>
  <si>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</si>
  <si>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</si>
  <si>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</si>
  <si>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</si>
  <si>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</si>
  <si>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</si>
  <si>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</si>
  <si>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</si>
  <si>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</si>
  <si>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</si>
  <si>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</si>
  <si>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</si>
  <si>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</si>
  <si>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</si>
  <si>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</si>
  <si>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</si>
  <si>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</si>
  <si>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</si>
  <si>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</si>
  <si>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</si>
  <si>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</si>
  <si>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</si>
  <si>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</si>
  <si>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</si>
  <si>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</si>
  <si>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</si>
  <si>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</si>
  <si>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</si>
  <si>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</si>
  <si>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</si>
  <si>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</si>
  <si>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</si>
  <si>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</si>
  <si>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</si>
  <si>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</si>
  <si>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</si>
  <si>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</si>
  <si>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</si>
  <si>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</si>
  <si>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</si>
  <si>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</si>
  <si>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</si>
  <si>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</si>
  <si>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</si>
  <si>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</si>
  <si>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</si>
  <si>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</si>
  <si>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</si>
  <si>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</si>
  <si>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</si>
  <si>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</si>
  <si>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</si>
  <si>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</si>
  <si>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</si>
  <si>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</si>
  <si>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</si>
  <si>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</si>
  <si>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</si>
  <si>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</si>
  <si>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</si>
  <si>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</si>
  <si>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</si>
  <si>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</si>
  <si>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</si>
  <si>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</si>
  <si>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</si>
  <si>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</si>
  <si>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</si>
  <si>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</si>
  <si>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</si>
  <si>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</si>
  <si>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</si>
  <si>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</si>
  <si>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</si>
  <si>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</si>
  <si>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</si>
  <si>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</si>
  <si>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</si>
  <si>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</si>
  <si>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</si>
  <si>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</si>
  <si>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</si>
  <si>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</si>
  <si>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</si>
  <si>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</si>
  <si>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</si>
  <si>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</si>
  <si>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</si>
  <si>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</si>
  <si>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</si>
  <si>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</si>
  <si>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</si>
  <si>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</si>
  <si>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</si>
  <si>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</si>
  <si>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</si>
  <si>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</si>
  <si>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</si>
  <si>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</si>
  <si>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</si>
  <si>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</si>
  <si>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</si>
  <si>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</si>
  <si>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</si>
  <si>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</si>
  <si>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</si>
  <si>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</si>
  <si>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</si>
  <si>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</si>
  <si>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</si>
  <si>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</si>
  <si>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</si>
  <si>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</si>
  <si>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</si>
  <si>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</si>
  <si>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</si>
  <si>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</si>
  <si>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</si>
  <si>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</si>
  <si>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</si>
  <si>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</si>
  <si>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</si>
  <si>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</si>
  <si>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</si>
  <si>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</si>
  <si>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</si>
  <si>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</si>
  <si>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</si>
  <si>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</si>
  <si>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</si>
  <si>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</si>
  <si>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</si>
  <si>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</si>
  <si>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</si>
  <si>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</si>
  <si>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</si>
  <si>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</si>
  <si>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</si>
  <si>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</si>
  <si>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</si>
  <si>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</si>
  <si>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</si>
  <si>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</si>
  <si>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</si>
  <si>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</si>
  <si>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</si>
  <si>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</si>
  <si>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</si>
  <si>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</si>
  <si>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</si>
  <si>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</si>
  <si>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</si>
  <si>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</si>
  <si>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</si>
  <si>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</si>
  <si>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</si>
  <si>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</si>
  <si>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</si>
  <si>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</si>
  <si>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</si>
  <si>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</si>
  <si>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</si>
  <si>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</si>
  <si>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</si>
  <si>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</si>
  <si>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</si>
  <si>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</si>
  <si>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</si>
  <si>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</si>
  <si>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</si>
  <si>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</si>
  <si>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</si>
  <si>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</si>
  <si>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</si>
  <si>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</si>
  <si>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</si>
  <si>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</si>
  <si>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</si>
  <si>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</si>
  <si>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</si>
  <si>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</si>
  <si>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</si>
  <si>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</si>
  <si>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</si>
  <si>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</si>
  <si>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</si>
  <si>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</si>
  <si>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</si>
  <si>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</si>
  <si>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</si>
  <si>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</si>
  <si>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</si>
  <si>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</si>
  <si>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</si>
  <si>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</si>
  <si>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</si>
  <si>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</si>
  <si>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</si>
  <si>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</si>
  <si>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</si>
  <si>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</si>
  <si>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</si>
  <si>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</si>
  <si>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</si>
  <si>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</si>
  <si>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</si>
  <si>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</si>
  <si>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</si>
  <si>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</si>
  <si>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</si>
  <si>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</si>
  <si>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</si>
  <si>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</si>
  <si>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</si>
  <si>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</si>
  <si>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</si>
  <si>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</si>
  <si>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</si>
  <si>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</si>
  <si>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</si>
  <si>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</si>
  <si>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</si>
  <si>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</si>
  <si>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</si>
  <si>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</si>
  <si>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</si>
  <si>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</si>
  <si>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</si>
  <si>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</si>
  <si>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</si>
  <si>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</si>
  <si>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</si>
  <si>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</si>
  <si>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</si>
  <si>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</si>
  <si>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</si>
  <si>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</si>
  <si>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</si>
  <si>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</si>
  <si>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</si>
  <si>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</si>
  <si>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</si>
  <si>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</si>
  <si>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</si>
  <si>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</si>
  <si>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</si>
  <si>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</si>
  <si>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</si>
  <si>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</si>
  <si>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</si>
  <si>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</si>
  <si>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</si>
  <si>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</si>
  <si>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</si>
  <si>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</si>
  <si>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</si>
  <si>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</si>
  <si>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</si>
  <si>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</si>
  <si>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</si>
  <si>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</si>
  <si>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</si>
  <si>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</si>
  <si>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</si>
  <si>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</si>
  <si>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</si>
  <si>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</si>
  <si>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</si>
  <si>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</si>
  <si>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</si>
  <si>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</si>
  <si>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</si>
  <si>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</si>
  <si>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</si>
  <si>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</si>
  <si>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</si>
  <si>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</si>
  <si>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</si>
  <si>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</si>
  <si>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</si>
  <si>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</si>
  <si>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</si>
  <si>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</si>
  <si>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</si>
  <si>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</si>
  <si>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</si>
  <si>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</si>
  <si>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</si>
  <si>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</si>
  <si>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</si>
  <si>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</si>
  <si>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</si>
  <si>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</si>
  <si>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</si>
  <si>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</si>
  <si>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</si>
  <si>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</si>
  <si>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</si>
  <si>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</si>
  <si>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</si>
  <si>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</si>
  <si>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</si>
  <si>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</si>
  <si>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</si>
  <si>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</si>
  <si>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</si>
  <si>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</si>
  <si>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</si>
  <si>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</si>
  <si>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</si>
  <si>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</si>
  <si>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</si>
  <si>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</si>
  <si>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</si>
  <si>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</si>
  <si>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</si>
  <si>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</si>
  <si>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</si>
  <si>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</si>
  <si>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</si>
  <si>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</si>
  <si>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</si>
  <si>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</si>
  <si>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</si>
  <si>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</si>
  <si>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</si>
  <si>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</si>
  <si>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</si>
  <si>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</si>
  <si>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</si>
  <si>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</si>
  <si>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</si>
  <si>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</si>
  <si>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</si>
  <si>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</si>
  <si>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</si>
  <si>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</si>
  <si>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</si>
  <si>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</si>
  <si>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</si>
  <si>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</si>
  <si>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</si>
  <si>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</si>
  <si>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</si>
  <si>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</si>
  <si>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</si>
  <si>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</si>
  <si>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</si>
  <si>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</si>
  <si>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</si>
  <si>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</si>
  <si>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</si>
  <si>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</si>
  <si>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</si>
  <si>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</si>
  <si>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</si>
  <si>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</si>
  <si>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</si>
  <si>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</si>
  <si>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</si>
  <si>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</si>
  <si>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</si>
  <si>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</si>
  <si>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</si>
  <si>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</si>
  <si>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</si>
  <si>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</si>
  <si>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</si>
  <si>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</si>
  <si>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</si>
  <si>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</si>
  <si>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</si>
  <si>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</si>
  <si>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</si>
  <si>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</si>
  <si>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</si>
  <si>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</si>
  <si>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</si>
  <si>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</si>
  <si>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</si>
  <si>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</si>
  <si>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</si>
  <si>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</si>
  <si>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</si>
  <si>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</si>
  <si>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</si>
  <si>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</si>
  <si>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</si>
  <si>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</si>
  <si>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</si>
  <si>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</si>
  <si>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</si>
  <si>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</si>
  <si>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</si>
  <si>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</si>
  <si>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</si>
  <si>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</si>
  <si>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</si>
  <si>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</si>
  <si>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</si>
  <si>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</si>
  <si>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</si>
  <si>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</si>
  <si>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</si>
  <si>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</si>
  <si>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</si>
  <si>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</si>
  <si>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</si>
  <si>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</si>
  <si>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</si>
  <si>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</si>
  <si>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</si>
  <si>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</si>
  <si>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</si>
  <si>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</si>
  <si>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</si>
  <si>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</si>
  <si>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</si>
  <si>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</si>
  <si>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</si>
  <si>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</si>
  <si>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</si>
  <si>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</si>
  <si>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</si>
  <si>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</si>
  <si>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</si>
  <si>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</si>
  <si>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</si>
  <si>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</si>
  <si>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</si>
  <si>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</si>
  <si>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</si>
  <si>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</si>
  <si>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</si>
  <si>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</si>
  <si>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</si>
  <si>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</si>
  <si>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</si>
  <si>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</si>
  <si>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</si>
  <si>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</si>
  <si>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</si>
  <si>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</si>
  <si>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</si>
  <si>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</si>
  <si>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</si>
  <si>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</si>
  <si>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</si>
  <si>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</si>
  <si>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</si>
  <si>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</si>
  <si>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</si>
  <si>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</si>
  <si>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</si>
  <si>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</si>
  <si>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</si>
  <si>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</si>
  <si>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</si>
  <si>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</si>
  <si>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</si>
  <si>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</si>
  <si>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</si>
  <si>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</si>
  <si>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</si>
  <si>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</si>
  <si>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</si>
  <si>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</si>
  <si>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</si>
  <si>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</si>
  <si>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</si>
  <si>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</si>
  <si>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</si>
  <si>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</si>
  <si>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</si>
  <si>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</si>
  <si>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</si>
  <si>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</si>
  <si>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</si>
  <si>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</si>
  <si>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</si>
  <si>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</si>
  <si>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</si>
  <si>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</si>
  <si>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</si>
  <si>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</si>
  <si>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</si>
  <si>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</si>
  <si>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</si>
  <si>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</si>
  <si>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</si>
  <si>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</si>
  <si>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</si>
  <si>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</si>
  <si>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</si>
  <si>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</si>
  <si>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</si>
  <si>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</si>
  <si>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</si>
  <si>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</si>
  <si>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</si>
  <si>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</si>
  <si>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</si>
  <si>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</si>
  <si>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</si>
  <si>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</si>
  <si>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</si>
  <si>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</si>
  <si>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</si>
  <si>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</si>
  <si>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</si>
  <si>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</si>
  <si>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</si>
  <si>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</si>
  <si>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</si>
  <si>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</si>
  <si>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</si>
  <si>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</si>
  <si>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</si>
  <si>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</si>
  <si>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</si>
  <si>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</si>
  <si>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</si>
  <si>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</si>
  <si>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</si>
  <si>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</si>
  <si>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</si>
  <si>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</si>
  <si>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</si>
  <si>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</si>
  <si>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</si>
  <si>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</si>
  <si>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</si>
  <si>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</si>
  <si>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</si>
  <si>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</si>
  <si>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</si>
  <si>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</si>
  <si>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</si>
  <si>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</si>
  <si>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</si>
  <si>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</si>
  <si>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</si>
  <si>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</si>
  <si>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</si>
  <si>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</si>
  <si>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</si>
  <si>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</si>
  <si>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</si>
  <si>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</si>
  <si>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</si>
  <si>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</si>
  <si>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</si>
  <si>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</si>
  <si>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</si>
  <si>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</si>
  <si>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</si>
  <si>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</si>
  <si>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</si>
  <si>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</si>
  <si>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</si>
  <si>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</si>
  <si>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</si>
  <si>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</si>
  <si>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</si>
  <si>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</si>
  <si>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</si>
  <si>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</si>
  <si>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</si>
  <si>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</si>
  <si>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</si>
  <si>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</si>
  <si>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</si>
  <si>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</si>
  <si>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</si>
  <si>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</si>
  <si>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</si>
  <si>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</si>
  <si>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</si>
  <si>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</si>
  <si>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</si>
  <si>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</si>
  <si>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</si>
  <si>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</si>
  <si>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</si>
  <si>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</si>
  <si>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</si>
  <si>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</si>
  <si>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</si>
  <si>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</si>
  <si>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</si>
  <si>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</si>
  <si>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</si>
  <si>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</si>
  <si>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</si>
  <si>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</si>
  <si>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</si>
  <si>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</si>
  <si>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</si>
  <si>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</si>
  <si>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</si>
  <si>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</si>
  <si>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</si>
  <si>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</si>
  <si>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</si>
  <si>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</si>
  <si>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</si>
  <si>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</si>
  <si>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</si>
  <si>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</si>
  <si>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</si>
  <si>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</si>
  <si>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</si>
  <si>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</si>
  <si>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</si>
  <si>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</si>
  <si>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</si>
  <si>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</si>
  <si>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</si>
  <si>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</si>
  <si>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</si>
  <si>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</si>
  <si>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</si>
  <si>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</si>
  <si>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</si>
  <si>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</si>
  <si>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</si>
  <si>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</si>
  <si>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</si>
  <si>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</si>
  <si>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</si>
  <si>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</si>
  <si>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</si>
  <si>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</si>
  <si>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</si>
  <si>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</si>
  <si>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</si>
  <si>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</si>
  <si>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</si>
  <si>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</si>
  <si>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</si>
  <si>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</si>
  <si>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</si>
  <si>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</si>
  <si>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</si>
  <si>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</si>
  <si>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</si>
  <si>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</si>
  <si>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</si>
  <si>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</si>
  <si>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</si>
  <si>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</si>
  <si>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</si>
  <si>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</si>
  <si>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</si>
  <si>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</si>
  <si>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</si>
  <si>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</si>
  <si>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</si>
  <si>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</si>
  <si>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</si>
  <si>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</si>
  <si>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</si>
  <si>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</si>
  <si>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</si>
  <si>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</si>
  <si>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</si>
  <si>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</si>
  <si>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</si>
  <si>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</si>
  <si>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</si>
  <si>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</si>
  <si>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</si>
  <si>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</si>
  <si>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</si>
  <si>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</si>
  <si>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</si>
  <si>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</si>
  <si>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</si>
  <si>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</si>
  <si>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</si>
  <si>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</si>
  <si>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</si>
  <si>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</si>
  <si>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</si>
  <si>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</si>
  <si>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</si>
  <si>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</si>
  <si>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</si>
  <si>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</si>
  <si>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</si>
  <si>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</si>
  <si>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</si>
  <si>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</si>
  <si>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</si>
  <si>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</si>
  <si>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</si>
  <si>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</si>
  <si>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</si>
  <si>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</si>
  <si>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</si>
  <si>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</si>
  <si>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</si>
  <si>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</si>
  <si>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</si>
  <si>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</si>
  <si>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</si>
  <si>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</si>
  <si>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</si>
  <si>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</si>
  <si>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</si>
  <si>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</si>
  <si>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</si>
  <si>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</si>
  <si>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</si>
  <si>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</si>
  <si>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</si>
  <si>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</si>
  <si>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</si>
  <si>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</si>
  <si>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</si>
  <si>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</si>
  <si>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</si>
  <si>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</si>
  <si>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</si>
  <si>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</si>
  <si>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</si>
  <si>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</si>
  <si>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</si>
  <si>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</si>
  <si>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</si>
  <si>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</si>
  <si>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</si>
  <si>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</si>
  <si>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</si>
  <si>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</si>
  <si>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</si>
  <si>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</si>
  <si>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</si>
  <si>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</si>
  <si>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</si>
  <si>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</si>
  <si>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</si>
  <si>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</si>
  <si>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</si>
  <si>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</si>
  <si>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</si>
  <si>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</si>
  <si>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</si>
  <si>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</si>
  <si>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</si>
  <si>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</si>
  <si>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</si>
  <si>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</si>
  <si>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</si>
  <si>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</si>
  <si>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</si>
  <si>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</si>
  <si>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</si>
  <si>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</si>
  <si>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</si>
  <si>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</si>
  <si>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</si>
  <si>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</si>
  <si>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</si>
  <si>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</si>
  <si>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</si>
  <si>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</si>
  <si>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</si>
  <si>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</si>
  <si>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</si>
  <si>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</si>
  <si>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</si>
  <si>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</si>
  <si>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</si>
  <si>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</si>
  <si>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</si>
  <si>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</si>
  <si>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</si>
  <si>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</si>
  <si>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</si>
  <si>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</si>
  <si>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</si>
  <si>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</si>
  <si>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</si>
  <si>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</si>
  <si>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</si>
  <si>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</si>
  <si>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</si>
  <si>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</si>
  <si>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</si>
  <si>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</si>
  <si>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</si>
  <si>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</si>
  <si>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</si>
  <si>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</si>
  <si>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</si>
  <si>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</si>
  <si>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</si>
  <si>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</si>
  <si>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</si>
  <si>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</si>
  <si>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</si>
  <si>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</si>
  <si>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</si>
  <si>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</si>
  <si>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</si>
  <si>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</si>
  <si>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</si>
  <si>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</si>
  <si>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</si>
  <si>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</si>
  <si>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</si>
  <si>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</si>
  <si>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</si>
  <si>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</si>
  <si>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</si>
  <si>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</si>
  <si>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</si>
  <si>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</si>
  <si>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</si>
  <si>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</si>
  <si>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</si>
  <si>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</si>
  <si>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</si>
  <si>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</si>
  <si>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</si>
  <si>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</si>
  <si>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</si>
  <si>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</si>
  <si>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</si>
  <si>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</si>
  <si>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</si>
  <si>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</si>
  <si>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</si>
  <si>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</si>
  <si>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</si>
  <si>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</si>
  <si>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</si>
  <si>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</si>
  <si>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</si>
  <si>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</si>
  <si>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</si>
  <si>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</si>
  <si>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</si>
  <si>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</si>
  <si>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</si>
  <si>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</si>
  <si>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</si>
  <si>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</si>
  <si>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</si>
  <si>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</si>
  <si>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</si>
  <si>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</si>
  <si>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</si>
  <si>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</si>
  <si>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</si>
  <si>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</si>
  <si>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</si>
  <si>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</si>
  <si>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</si>
  <si>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</si>
  <si>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</si>
  <si>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</si>
  <si>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</si>
  <si>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</si>
  <si>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</si>
  <si>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</si>
  <si>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</si>
  <si>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</si>
  <si>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</si>
  <si>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</si>
  <si>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</si>
  <si>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</si>
  <si>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</si>
  <si>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</si>
  <si>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</si>
  <si>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</si>
  <si>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</si>
  <si>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</si>
  <si>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</si>
  <si>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</si>
  <si>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</si>
  <si>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</si>
  <si>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</si>
  <si>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</si>
  <si>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</si>
  <si>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</si>
  <si>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</si>
  <si>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</si>
  <si>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</si>
  <si>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</si>
  <si>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</si>
  <si>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</si>
  <si>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</si>
  <si>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</si>
  <si>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</si>
  <si>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</si>
  <si>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</si>
  <si>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</si>
  <si>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</si>
  <si>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</si>
  <si>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</si>
  <si>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</si>
  <si>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</si>
  <si>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</si>
  <si>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</si>
  <si>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</si>
  <si>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</si>
  <si>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</si>
  <si>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</si>
  <si>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</si>
  <si>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</si>
  <si>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</si>
  <si>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</si>
  <si>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</si>
  <si>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</si>
  <si>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</si>
  <si>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</si>
  <si>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</si>
  <si>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</si>
  <si>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</si>
  <si>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</si>
  <si>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</si>
  <si>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</si>
  <si>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</si>
  <si>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</si>
  <si>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</si>
  <si>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</si>
  <si>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</si>
  <si>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</si>
  <si>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</si>
  <si>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</si>
  <si>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</si>
  <si>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</si>
  <si>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</si>
  <si>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</si>
  <si>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</si>
  <si>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</si>
  <si>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</si>
  <si>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</si>
  <si>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</si>
  <si>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</si>
  <si>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</si>
  <si>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</si>
  <si>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</si>
  <si>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</si>
  <si>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</si>
  <si>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</si>
  <si>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</si>
  <si>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</si>
  <si>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</si>
  <si>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</si>
  <si>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</si>
  <si>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</si>
  <si>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</si>
  <si>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</si>
  <si>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</si>
  <si>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</si>
  <si>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</si>
  <si>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</si>
  <si>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</si>
  <si>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</si>
  <si>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</si>
  <si>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</si>
  <si>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</si>
  <si>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</si>
  <si>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</si>
  <si>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</si>
  <si>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</si>
  <si>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</si>
  <si>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</si>
  <si>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</si>
  <si>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</si>
  <si>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</si>
  <si>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</si>
  <si>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</si>
  <si>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</si>
  <si>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</si>
  <si>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</si>
  <si>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</si>
  <si>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</si>
  <si>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</si>
  <si>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</si>
  <si>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</si>
  <si>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</si>
  <si>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</si>
  <si>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</si>
  <si>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</si>
  <si>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</si>
  <si>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</si>
  <si>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</si>
  <si>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</si>
  <si>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</si>
  <si>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</si>
  <si>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</si>
  <si>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</si>
  <si>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</si>
  <si>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</si>
  <si>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</si>
  <si>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</si>
  <si>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</si>
  <si>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</si>
  <si>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</si>
  <si>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</si>
  <si>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</si>
  <si>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</si>
  <si>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</si>
  <si>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</si>
  <si>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</si>
  <si>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</si>
  <si>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</si>
  <si>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</si>
  <si>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</si>
  <si>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</si>
  <si>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</si>
  <si>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</si>
  <si>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</si>
  <si>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</si>
  <si>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</si>
  <si>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</si>
  <si>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</si>
  <si>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</si>
  <si>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</si>
  <si>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</si>
  <si>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</si>
  <si>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</si>
  <si>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</si>
  <si>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</si>
  <si>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</si>
  <si>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</si>
  <si>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</si>
  <si>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</si>
  <si>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</si>
  <si>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</si>
  <si>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</si>
  <si>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</si>
  <si>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</si>
  <si>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</si>
  <si>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</si>
  <si>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</si>
  <si>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</si>
  <si>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</si>
  <si>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</si>
  <si>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</si>
  <si>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</si>
  <si>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</si>
  <si>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</si>
  <si>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</si>
  <si>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</si>
  <si>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</si>
  <si>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</si>
  <si>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</si>
  <si>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</si>
  <si>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</si>
  <si>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</si>
  <si>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</si>
  <si>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</si>
  <si>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</si>
  <si>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</si>
  <si>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</si>
  <si>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</si>
  <si>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</si>
  <si>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</si>
  <si>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</si>
  <si>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</si>
  <si>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</si>
  <si>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</si>
  <si>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</si>
  <si>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</si>
  <si>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</si>
  <si>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</si>
  <si>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</si>
  <si>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</si>
  <si>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</si>
  <si>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</si>
  <si>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</si>
  <si>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</si>
  <si>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</si>
  <si>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</si>
  <si>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</si>
  <si>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</si>
  <si>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</si>
  <si>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</si>
  <si>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</si>
  <si>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</si>
  <si>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</si>
  <si>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</si>
  <si>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</si>
  <si>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</si>
  <si>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</si>
  <si>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</si>
  <si>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</si>
  <si>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</si>
  <si>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</si>
  <si>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</si>
  <si>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</si>
  <si>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</si>
  <si>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</si>
  <si>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</si>
  <si>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</si>
  <si>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</si>
  <si>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</si>
  <si>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</si>
  <si>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</si>
  <si>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</si>
  <si>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</si>
  <si>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</si>
  <si>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</si>
  <si>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</si>
  <si>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</si>
  <si>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</si>
  <si>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</si>
  <si>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</si>
  <si>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</si>
  <si>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</si>
  <si>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</si>
  <si>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</si>
  <si>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</si>
  <si>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</si>
  <si>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</si>
  <si>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</si>
  <si>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</si>
  <si>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</si>
  <si>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</si>
  <si>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</si>
  <si>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</si>
  <si>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</si>
  <si>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</si>
  <si>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</si>
  <si>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</si>
  <si>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</si>
  <si>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</si>
  <si>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</si>
  <si>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</si>
  <si>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</si>
  <si>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</si>
  <si>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</si>
  <si>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</si>
  <si>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</si>
  <si>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</si>
  <si>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</si>
  <si>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</si>
  <si>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</si>
  <si>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</si>
  <si>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</si>
  <si>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</si>
  <si>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</si>
  <si>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</si>
  <si>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</si>
  <si>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</si>
  <si>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</si>
  <si>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</si>
  <si>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</si>
  <si>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</si>
  <si>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</si>
  <si>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</si>
  <si>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</si>
  <si>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</si>
  <si>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</si>
  <si>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</si>
  <si>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</si>
  <si>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</si>
  <si>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</si>
  <si>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</si>
  <si>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</si>
  <si>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</si>
  <si>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</si>
  <si>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</si>
  <si>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</si>
  <si>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</si>
  <si>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</si>
  <si>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</si>
  <si>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</si>
  <si>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</si>
  <si>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</si>
  <si>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</si>
  <si>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</si>
  <si>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</si>
  <si>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</si>
  <si>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</si>
  <si>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</si>
  <si>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</si>
  <si>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</si>
  <si>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</si>
  <si>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</si>
  <si>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</si>
  <si>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</si>
  <si>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</si>
  <si>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</si>
  <si>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</si>
  <si>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</si>
  <si>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</si>
  <si>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</si>
  <si>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</si>
  <si>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</si>
  <si>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</si>
  <si>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</si>
  <si>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</si>
  <si>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</si>
  <si>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</si>
  <si>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</si>
  <si>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</si>
  <si>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</si>
  <si>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</si>
  <si>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</si>
  <si>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</si>
  <si>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</si>
  <si>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</si>
  <si>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</si>
  <si>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</si>
  <si>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</si>
  <si>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</si>
  <si>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</si>
  <si>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</si>
  <si>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</si>
  <si>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</si>
  <si>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</si>
  <si>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</si>
  <si>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</si>
  <si>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</si>
  <si>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</si>
  <si>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</si>
  <si>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</si>
  <si>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</si>
  <si>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</si>
  <si>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</si>
  <si>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</si>
  <si>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</si>
  <si>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</si>
  <si>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</si>
  <si>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</si>
  <si>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</si>
  <si>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</si>
  <si>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</si>
  <si>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</si>
  <si>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</si>
  <si>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</si>
  <si>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</si>
  <si>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</si>
  <si>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</si>
  <si>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</si>
  <si>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</si>
  <si>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</si>
  <si>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</si>
  <si>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</si>
  <si>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</si>
  <si>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</si>
  <si>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</si>
  <si>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</si>
  <si>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</si>
  <si>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</si>
  <si>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</si>
  <si>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</si>
  <si>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</si>
  <si>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</si>
  <si>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</si>
  <si>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</si>
  <si>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</si>
  <si>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</si>
  <si>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</si>
  <si>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</si>
  <si>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</si>
  <si>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</si>
  <si>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</si>
  <si>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</si>
  <si>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</si>
  <si>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</si>
  <si>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</si>
  <si>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</si>
  <si>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</si>
  <si>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</si>
  <si>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</si>
  <si>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</si>
  <si>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</si>
  <si>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</si>
  <si>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</si>
  <si>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</si>
  <si>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</si>
  <si>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</si>
  <si>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</si>
  <si>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</si>
  <si>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</si>
  <si>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</si>
  <si>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</si>
  <si>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</si>
  <si>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</si>
  <si>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</si>
  <si>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</si>
  <si>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</si>
  <si>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</si>
  <si>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</si>
  <si>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</si>
  <si>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</si>
  <si>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</si>
  <si>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</si>
  <si>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</si>
  <si>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</si>
  <si>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</si>
  <si>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</si>
  <si>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</si>
  <si>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</si>
  <si>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</si>
  <si>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</si>
  <si>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</si>
  <si>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</si>
  <si>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</si>
  <si>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</si>
  <si>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</si>
  <si>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</si>
  <si>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</si>
  <si>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</si>
  <si>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</si>
  <si>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</si>
  <si>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</si>
  <si>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</si>
  <si>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</si>
  <si>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</si>
  <si>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</si>
  <si>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</si>
  <si>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</si>
  <si>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</si>
  <si>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</si>
  <si>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</si>
  <si>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</si>
  <si>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</si>
  <si>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</si>
  <si>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</si>
  <si>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</si>
  <si>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</si>
  <si>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</si>
  <si>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</si>
  <si>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</si>
  <si>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</si>
  <si>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</si>
  <si>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</si>
  <si>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</si>
  <si>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</si>
  <si>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</si>
  <si>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</si>
  <si>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</si>
  <si>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</si>
  <si>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</si>
  <si>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</si>
  <si>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</si>
  <si>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</si>
  <si>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</si>
  <si>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</si>
  <si>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</si>
  <si>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</si>
  <si>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</si>
  <si>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</si>
  <si>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</si>
  <si>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</si>
  <si>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</si>
  <si>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</si>
  <si>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</si>
  <si>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</si>
  <si>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</si>
  <si>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</si>
  <si>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</si>
  <si>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</si>
  <si>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</si>
  <si>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</si>
  <si>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</si>
  <si>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</si>
  <si>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</si>
  <si>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</si>
  <si>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</si>
  <si>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</si>
  <si>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</si>
  <si>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</si>
  <si>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</si>
  <si>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</si>
  <si>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</si>
  <si>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</si>
  <si>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</si>
  <si>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</si>
  <si>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</si>
  <si>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</si>
  <si>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</si>
  <si>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</si>
  <si>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</si>
  <si>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</si>
  <si>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</si>
  <si>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</si>
  <si>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</si>
  <si>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</si>
  <si>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</si>
  <si>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</si>
  <si>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</si>
  <si>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</si>
  <si>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</si>
  <si>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</si>
  <si>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</si>
  <si>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</si>
  <si>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</si>
  <si>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</si>
  <si>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</si>
  <si>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</si>
  <si>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</si>
  <si>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</si>
  <si>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</si>
  <si>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</si>
  <si>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</si>
  <si>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</si>
  <si>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</si>
  <si>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</si>
  <si>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</si>
  <si>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</si>
  <si>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</si>
  <si>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</si>
  <si>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</si>
  <si>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</si>
  <si>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</si>
  <si>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</si>
  <si>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</si>
  <si>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</si>
  <si>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</si>
  <si>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</si>
  <si>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</si>
  <si>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</si>
  <si>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</si>
  <si>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</si>
  <si>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</si>
  <si>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</si>
  <si>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</si>
  <si>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</si>
  <si>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</si>
  <si>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</si>
  <si>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</si>
  <si>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</si>
  <si>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</si>
  <si>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</si>
  <si>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</si>
  <si>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</si>
  <si>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</si>
  <si>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</si>
  <si>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</si>
  <si>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</si>
  <si>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</si>
  <si>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</si>
  <si>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</si>
  <si>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</si>
  <si>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</si>
  <si>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</si>
  <si>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</si>
  <si>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</si>
  <si>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</si>
  <si>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</si>
  <si>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</si>
  <si>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</si>
  <si>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</si>
  <si>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</si>
  <si>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</si>
  <si>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</si>
  <si>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</si>
  <si>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</si>
  <si>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</si>
  <si>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</si>
  <si>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</si>
  <si>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</si>
  <si>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</si>
  <si>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</si>
  <si>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</si>
  <si>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</si>
  <si>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</si>
  <si>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</si>
  <si>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</si>
  <si>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</si>
  <si>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</si>
  <si>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</si>
  <si>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</si>
  <si>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</si>
  <si>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</si>
  <si>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</si>
  <si>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</si>
  <si>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</si>
  <si>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</si>
  <si>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</si>
  <si>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</si>
  <si>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</si>
  <si>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</si>
  <si>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</si>
  <si>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</si>
  <si>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</si>
  <si>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</si>
  <si>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</si>
  <si>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</si>
  <si>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</si>
  <si>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</si>
  <si>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</si>
  <si>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</si>
  <si>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</si>
  <si>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</si>
  <si>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</si>
  <si>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</si>
  <si>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</si>
  <si>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</si>
  <si>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</si>
  <si>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</si>
  <si>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</si>
  <si>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</si>
  <si>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</si>
  <si>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</si>
  <si>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</si>
  <si>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</si>
  <si>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</si>
  <si>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</si>
  <si>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</si>
  <si>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</si>
  <si>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</si>
  <si>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</si>
  <si>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</si>
  <si>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</si>
  <si>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</si>
  <si>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</si>
  <si>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</si>
  <si>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</si>
  <si>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</si>
  <si>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</si>
  <si>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</si>
  <si>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</si>
  <si>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</si>
  <si>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</si>
  <si>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</si>
  <si>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</si>
  <si>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</si>
  <si>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</si>
  <si>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</si>
  <si>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</si>
  <si>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</si>
  <si>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</si>
  <si>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</si>
  <si>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</si>
  <si>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</si>
  <si>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</si>
  <si>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</si>
  <si>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</si>
  <si>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</si>
  <si>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</si>
  <si>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</si>
  <si>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</si>
  <si>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</si>
  <si>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</si>
  <si>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</si>
  <si>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</si>
  <si>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</si>
  <si>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</si>
  <si>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</si>
  <si>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</si>
  <si>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</si>
  <si>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</si>
  <si>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</si>
  <si>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</si>
  <si>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</si>
  <si>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</si>
  <si>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</si>
  <si>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</si>
  <si>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</si>
  <si>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</si>
  <si>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</si>
  <si>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</si>
  <si>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</si>
  <si>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</si>
  <si>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</si>
  <si>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</si>
  <si>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</si>
  <si>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</si>
  <si>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</si>
  <si>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</si>
  <si>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</si>
  <si>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</si>
  <si>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</si>
  <si>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</si>
  <si>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</si>
  <si>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</si>
  <si>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</si>
  <si>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</si>
  <si>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</si>
  <si>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</si>
  <si>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</si>
  <si>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</si>
  <si>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</si>
  <si>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</si>
  <si>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</si>
  <si>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</si>
  <si>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</si>
  <si>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</si>
  <si>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</si>
  <si>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</si>
  <si>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</si>
  <si>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</si>
  <si>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</si>
  <si>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</si>
  <si>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</si>
  <si>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</si>
  <si>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</si>
  <si>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</si>
  <si>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</si>
  <si>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</si>
  <si>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</si>
  <si>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</si>
  <si>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</si>
  <si>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</si>
  <si>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</si>
  <si>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</si>
  <si>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</si>
  <si>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</si>
  <si>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</si>
  <si>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</si>
  <si>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</si>
  <si>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</si>
  <si>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</si>
  <si>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</si>
  <si>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</si>
  <si>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</si>
  <si>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</si>
  <si>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</si>
  <si>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</si>
  <si>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</si>
  <si>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</si>
  <si>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</si>
  <si>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</si>
  <si>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</si>
  <si>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</si>
  <si>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</si>
  <si>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</si>
  <si>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</si>
  <si>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</si>
  <si>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</si>
  <si>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</si>
  <si>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</si>
  <si>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</si>
  <si>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</si>
  <si>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</si>
  <si>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</si>
  <si>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</si>
  <si>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</si>
  <si>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</si>
  <si>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</si>
  <si>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</si>
  <si>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</si>
  <si>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</si>
  <si>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</si>
  <si>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</si>
  <si>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</si>
  <si>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</si>
  <si>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</si>
  <si>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</si>
  <si>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</si>
  <si>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</si>
  <si>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</si>
  <si>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</si>
  <si>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</si>
  <si>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</si>
  <si>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</si>
  <si>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</si>
  <si>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</si>
  <si>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</si>
  <si>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</si>
  <si>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</si>
  <si>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</si>
  <si>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</si>
  <si>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</si>
  <si>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</si>
  <si>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</si>
  <si>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</si>
  <si>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</si>
  <si>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</si>
  <si>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</si>
  <si>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</si>
  <si>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</si>
  <si>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</si>
  <si>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</si>
  <si>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</si>
  <si>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</si>
  <si>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</si>
  <si>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</si>
  <si>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</si>
  <si>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</si>
  <si>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</si>
  <si>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</si>
  <si>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</si>
  <si>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</si>
  <si>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</si>
  <si>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</si>
  <si>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</si>
  <si>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</si>
  <si>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</si>
  <si>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</si>
  <si>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</si>
  <si>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</si>
  <si>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</si>
  <si>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</si>
  <si>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</si>
  <si>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</si>
  <si>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</si>
  <si>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</si>
  <si>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</si>
  <si>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</si>
  <si>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</si>
  <si>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</si>
  <si>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</si>
  <si>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</si>
  <si>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</si>
  <si>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</si>
  <si>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</si>
  <si>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</si>
  <si>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</si>
  <si>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</si>
  <si>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</si>
  <si>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</si>
  <si>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</si>
  <si>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</si>
  <si>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</si>
  <si>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</si>
  <si>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</si>
  <si>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</si>
  <si>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</si>
  <si>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</si>
  <si>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</si>
  <si>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</si>
  <si>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</si>
  <si>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</si>
  <si>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</si>
  <si>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</si>
  <si>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</si>
  <si>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</si>
  <si>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</si>
  <si>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</si>
  <si>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</si>
  <si>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</si>
  <si>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</si>
  <si>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</si>
  <si>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</si>
  <si>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</si>
  <si>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</si>
  <si>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</si>
  <si>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</si>
  <si>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</si>
  <si>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</si>
  <si>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</si>
  <si>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</si>
  <si>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</si>
  <si>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</si>
  <si>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</si>
  <si>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</si>
  <si>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</si>
  <si>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</si>
  <si>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</si>
  <si>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</si>
  <si>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</si>
  <si>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</si>
  <si>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</si>
  <si>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</si>
  <si>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</si>
  <si>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</si>
  <si>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</si>
  <si>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</si>
  <si>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</si>
  <si>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</si>
  <si>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</si>
  <si>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</si>
  <si>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</si>
  <si>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</si>
  <si>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</si>
  <si>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</si>
  <si>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</si>
  <si>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</si>
  <si>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</si>
  <si>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</si>
  <si>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</si>
  <si>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</si>
  <si>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</si>
  <si>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</si>
  <si>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</si>
  <si>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</si>
  <si>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</si>
  <si>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</si>
  <si>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</si>
  <si>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</si>
  <si>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</si>
  <si>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</si>
  <si>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</si>
  <si>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</si>
  <si>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</si>
  <si>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</si>
  <si>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</si>
  <si>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</si>
  <si>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</si>
  <si>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</si>
  <si>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</si>
  <si>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</si>
  <si>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</si>
  <si>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</si>
  <si>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</si>
  <si>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</si>
  <si>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</si>
  <si>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</si>
  <si>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</si>
  <si>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</si>
  <si>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</si>
  <si>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</si>
  <si>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</si>
  <si>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</si>
  <si>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</si>
  <si>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</si>
  <si>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</si>
  <si>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</si>
  <si>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</si>
  <si>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</si>
  <si>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</si>
  <si>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</si>
  <si>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</si>
  <si>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</si>
  <si>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</si>
  <si>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</si>
  <si>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</si>
  <si>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</si>
  <si>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</si>
  <si>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</si>
  <si>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</si>
  <si>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</si>
  <si>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</si>
  <si>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</si>
  <si>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</si>
  <si>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</si>
  <si>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</si>
  <si>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</si>
  <si>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</si>
  <si>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</si>
  <si>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</si>
  <si>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</si>
  <si>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</si>
  <si>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</si>
  <si>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</si>
  <si>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</si>
  <si>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</si>
  <si>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</si>
  <si>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</si>
  <si>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</si>
  <si>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</si>
  <si>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</si>
  <si>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</si>
  <si>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</si>
  <si>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</si>
  <si>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</si>
  <si>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</si>
  <si>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</si>
  <si>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</si>
  <si>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</si>
  <si>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</si>
  <si>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</si>
  <si>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</si>
  <si>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</si>
  <si>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</si>
  <si>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</si>
  <si>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</si>
  <si>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</si>
  <si>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</si>
  <si>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</si>
  <si>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</si>
  <si>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</si>
  <si>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</si>
  <si>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</si>
  <si>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</si>
  <si>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</si>
  <si>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</si>
  <si>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</si>
  <si>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</si>
  <si>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</si>
  <si>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</si>
  <si>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</si>
  <si>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</si>
  <si>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</si>
  <si>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</si>
  <si>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</si>
  <si>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</si>
  <si>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</si>
  <si>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</si>
  <si>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</si>
  <si>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</si>
  <si>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</si>
  <si>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</si>
  <si>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</si>
  <si>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</si>
  <si>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</si>
  <si>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</si>
  <si>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</si>
  <si>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</si>
  <si>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</si>
  <si>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</si>
  <si>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</si>
  <si>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</si>
  <si>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</si>
  <si>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</si>
  <si>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</si>
  <si>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</si>
  <si>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</si>
  <si>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</si>
  <si>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</si>
  <si>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</si>
  <si>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</si>
  <si>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</si>
  <si>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</si>
  <si>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</si>
  <si>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</si>
  <si>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</si>
  <si>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</si>
  <si>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</si>
  <si>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</si>
  <si>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</si>
  <si>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</si>
  <si>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</si>
  <si>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</si>
  <si>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</si>
  <si>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</si>
  <si>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</si>
  <si>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</si>
  <si>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</si>
  <si>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</si>
  <si>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</si>
  <si>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</si>
  <si>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</si>
  <si>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</si>
  <si>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</si>
  <si>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</si>
  <si>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</si>
  <si>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</si>
  <si>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</si>
  <si>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</si>
  <si>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</si>
  <si>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</si>
  <si>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</si>
  <si>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</si>
  <si>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</si>
  <si>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</si>
  <si>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</si>
  <si>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</si>
  <si>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</si>
  <si>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</si>
  <si>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</si>
  <si>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</si>
  <si>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</si>
  <si>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</si>
  <si>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</si>
  <si>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</si>
  <si>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</si>
  <si>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</si>
  <si>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</si>
  <si>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</si>
  <si>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</si>
  <si>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</si>
  <si>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</si>
  <si>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</si>
  <si>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</si>
  <si>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</si>
  <si>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</si>
  <si>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</si>
  <si>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</si>
  <si>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</si>
  <si>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</si>
  <si>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</si>
  <si>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</si>
  <si>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</si>
  <si>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</si>
  <si>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</si>
  <si>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</si>
  <si>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</si>
  <si>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</si>
  <si>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</si>
  <si>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</si>
  <si>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</si>
  <si>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</si>
  <si>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</si>
  <si>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</si>
  <si>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</si>
  <si>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</si>
  <si>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</si>
  <si>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</si>
  <si>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</si>
  <si>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</si>
  <si>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</si>
  <si>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</si>
  <si>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</si>
  <si>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</si>
  <si>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</si>
  <si>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</si>
  <si>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</si>
  <si>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</si>
  <si>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</si>
  <si>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</si>
  <si>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</si>
  <si>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</si>
  <si>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</si>
  <si>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</si>
  <si>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</si>
  <si>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</si>
  <si>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</si>
  <si>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</si>
  <si>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</si>
  <si>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</si>
  <si>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</si>
  <si>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</si>
  <si>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</si>
  <si>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</si>
  <si>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</si>
  <si>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</si>
  <si>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</si>
  <si>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</si>
  <si>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</si>
  <si>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</si>
  <si>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</si>
  <si>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</si>
  <si>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</si>
  <si>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</si>
  <si>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</si>
  <si>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</si>
  <si>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</si>
  <si>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</si>
  <si>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</si>
  <si>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</si>
  <si>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</si>
  <si>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</si>
  <si>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</si>
  <si>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</si>
  <si>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</si>
  <si>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</si>
  <si>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</si>
  <si>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</si>
  <si>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</si>
  <si>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</si>
  <si>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</si>
  <si>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</si>
  <si>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</si>
  <si>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</si>
  <si>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</si>
  <si>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</si>
  <si>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</si>
  <si>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</si>
  <si>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</si>
  <si>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</si>
  <si>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</si>
  <si>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</si>
  <si>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</si>
  <si>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</si>
  <si>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</si>
  <si>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</si>
  <si>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</si>
  <si>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</si>
  <si>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</si>
  <si>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</si>
  <si>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</si>
  <si>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</si>
  <si>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</si>
  <si>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</si>
  <si>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</si>
  <si>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</si>
  <si>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</si>
  <si>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</si>
  <si>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</si>
  <si>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</si>
  <si>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</si>
  <si>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</si>
  <si>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</si>
  <si>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</si>
  <si>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</si>
  <si>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</si>
  <si>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</si>
  <si>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</si>
  <si>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</si>
  <si>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</si>
  <si>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</si>
  <si>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</si>
  <si>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</si>
  <si>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</si>
  <si>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</si>
  <si>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</si>
  <si>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</si>
  <si>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</si>
  <si>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</si>
  <si>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</si>
  <si>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</si>
  <si>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</si>
  <si>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</si>
  <si>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</si>
  <si>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</si>
  <si>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</si>
  <si>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</si>
  <si>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</si>
  <si>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</si>
  <si>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</si>
  <si>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</si>
  <si>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</si>
  <si>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</si>
  <si>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</si>
  <si>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</si>
  <si>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</si>
  <si>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</si>
  <si>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</si>
  <si>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</si>
  <si>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</si>
  <si>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</si>
  <si>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</si>
  <si>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</si>
  <si>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</si>
  <si>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</si>
  <si>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</si>
  <si>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</si>
  <si>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</si>
  <si>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</si>
  <si>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</si>
  <si>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</si>
  <si>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</si>
  <si>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</si>
  <si>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</si>
  <si>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</si>
  <si>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</si>
  <si>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</si>
  <si>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</si>
  <si>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</si>
  <si>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</si>
  <si>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</si>
  <si>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</si>
  <si>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</si>
  <si>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</si>
  <si>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</si>
  <si>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</si>
  <si>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</si>
  <si>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</si>
  <si>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</si>
  <si>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</si>
  <si>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</si>
  <si>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</si>
  <si>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</si>
  <si>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</si>
  <si>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</si>
  <si>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</si>
  <si>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</si>
  <si>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</si>
  <si>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</si>
  <si>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</si>
  <si>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</si>
  <si>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</si>
  <si>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</si>
  <si>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</si>
  <si>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</si>
  <si>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</si>
  <si>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</si>
  <si>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</si>
  <si>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</si>
  <si>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</si>
  <si>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</si>
  <si>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</si>
  <si>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</si>
  <si>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</si>
  <si>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</si>
  <si>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</si>
  <si>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</si>
  <si>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</si>
  <si>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</si>
  <si>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</si>
  <si>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</si>
  <si>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</si>
  <si>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</si>
  <si>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</si>
  <si>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</si>
  <si>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</si>
  <si>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</si>
  <si>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</si>
  <si>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</si>
  <si>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</si>
  <si>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</si>
  <si>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</si>
  <si>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</si>
  <si>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</si>
  <si>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</si>
  <si>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</si>
  <si>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</si>
  <si>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</si>
  <si>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</si>
  <si>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</si>
  <si>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</si>
  <si>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</si>
  <si>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</si>
  <si>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</si>
  <si>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</si>
  <si>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</si>
  <si>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</si>
  <si>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</si>
  <si>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</si>
  <si>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</si>
  <si>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</si>
  <si>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</si>
  <si>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</si>
  <si>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</si>
  <si>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</si>
  <si>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</si>
  <si>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</si>
  <si>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</si>
  <si>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</si>
  <si>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</si>
  <si>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</si>
  <si>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</si>
  <si>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</si>
  <si>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</si>
  <si>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</si>
  <si>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</si>
  <si>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</si>
  <si>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</si>
  <si>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</si>
  <si>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</si>
  <si>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</si>
  <si>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</si>
  <si>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</si>
  <si>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</si>
  <si>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</si>
  <si>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</si>
  <si>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</si>
  <si>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</si>
  <si>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</si>
  <si>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</si>
  <si>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</si>
  <si>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</si>
  <si>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</si>
  <si>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</si>
  <si>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</si>
  <si>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</si>
  <si>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</si>
  <si>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</si>
  <si>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</si>
  <si>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</si>
  <si>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</si>
  <si>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</si>
  <si>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</si>
  <si>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</si>
  <si>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</si>
  <si>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</si>
  <si>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</si>
  <si>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</si>
  <si>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</si>
  <si>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</si>
  <si>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</si>
  <si>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</si>
  <si>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</si>
  <si>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</si>
  <si>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</si>
  <si>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</si>
  <si>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</si>
  <si>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</si>
  <si>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</si>
  <si>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</si>
  <si>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</si>
  <si>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</si>
  <si>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</si>
  <si>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</si>
  <si>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</si>
  <si>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</si>
  <si>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</si>
  <si>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</si>
  <si>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</si>
  <si>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</si>
  <si>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</si>
  <si>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</si>
  <si>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</si>
  <si>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</si>
  <si>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</si>
  <si>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</si>
  <si>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</si>
  <si>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</si>
  <si>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</si>
  <si>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</si>
  <si>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</si>
  <si>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</si>
  <si>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</si>
  <si>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</si>
  <si>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</si>
  <si>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</si>
  <si>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</si>
  <si>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</si>
  <si>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</si>
  <si>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</si>
  <si>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</si>
  <si>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</si>
  <si>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</si>
  <si>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</si>
  <si>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</si>
  <si>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</si>
  <si>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</si>
  <si>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</si>
  <si>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</si>
  <si>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</si>
  <si>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</si>
  <si>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</si>
  <si>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</si>
  <si>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</si>
  <si>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</si>
  <si>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</si>
  <si>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</si>
  <si>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</si>
  <si>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</si>
  <si>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</si>
  <si>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</si>
  <si>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</si>
  <si>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</si>
  <si>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</si>
  <si>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</si>
  <si>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</si>
  <si>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</si>
  <si>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</si>
  <si>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</si>
  <si>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</si>
  <si>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</si>
  <si>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</si>
  <si>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</si>
  <si>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</si>
  <si>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</si>
  <si>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</si>
  <si>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</si>
  <si>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</si>
  <si>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</si>
  <si>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</si>
  <si>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</si>
  <si>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</si>
  <si>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</si>
  <si>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</si>
  <si>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</si>
  <si>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</si>
  <si>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</si>
  <si>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</si>
  <si>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</si>
  <si>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</si>
  <si>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</si>
  <si>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</si>
  <si>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</si>
  <si>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</si>
  <si>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</si>
  <si>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</si>
  <si>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</si>
  <si>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</si>
  <si>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</si>
  <si>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</si>
  <si>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</si>
  <si>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</si>
  <si>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</si>
  <si>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</si>
  <si>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</si>
  <si>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</si>
  <si>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</si>
  <si>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</si>
  <si>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</si>
  <si>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</si>
  <si>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</si>
  <si>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</si>
  <si>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</si>
  <si>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</si>
  <si>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</si>
  <si>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</si>
  <si>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</si>
  <si>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</si>
  <si>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</si>
  <si>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</si>
  <si>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</si>
  <si>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</si>
  <si>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</si>
  <si>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</si>
  <si>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</si>
  <si>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</si>
  <si>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</si>
  <si>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</si>
  <si>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</si>
  <si>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</si>
  <si>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</si>
  <si>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</si>
  <si>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</si>
  <si>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</si>
  <si>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</si>
  <si>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</si>
  <si>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</si>
  <si>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</si>
  <si>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</si>
  <si>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</si>
  <si>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</si>
  <si>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</si>
  <si>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</si>
  <si>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</si>
  <si>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</si>
  <si>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</si>
  <si>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</si>
  <si>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</si>
  <si>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</si>
  <si>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</si>
  <si>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</si>
  <si>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</si>
  <si>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</si>
  <si>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</si>
  <si>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</si>
  <si>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</si>
  <si>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</si>
  <si>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</si>
  <si>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</si>
  <si>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</si>
  <si>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</si>
  <si>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</si>
  <si>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</si>
  <si>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</si>
  <si>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</si>
  <si>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</si>
  <si>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</si>
  <si>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</si>
  <si>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</si>
  <si>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</si>
  <si>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</si>
  <si>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</si>
  <si>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</si>
  <si>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</si>
  <si>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</si>
  <si>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</si>
  <si>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</si>
  <si>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</si>
  <si>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</si>
  <si>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</si>
  <si>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</si>
  <si>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</si>
  <si>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</si>
  <si>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</si>
  <si>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</si>
  <si>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</si>
  <si>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</si>
  <si>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</si>
  <si>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</si>
  <si>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</si>
  <si>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</si>
  <si>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</si>
  <si>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</si>
  <si>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</si>
  <si>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</si>
  <si>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</si>
  <si>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</si>
  <si>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</si>
  <si>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</si>
  <si>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</si>
  <si>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</si>
  <si>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</si>
  <si>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</si>
  <si>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</si>
  <si>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</si>
  <si>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</si>
  <si>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</si>
  <si>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</si>
  <si>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</si>
  <si>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</si>
  <si>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</si>
  <si>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</si>
  <si>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</si>
  <si>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</si>
  <si>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</si>
  <si>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</si>
  <si>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</si>
  <si>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</si>
  <si>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</si>
  <si>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</si>
  <si>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</si>
  <si>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</si>
  <si>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</si>
  <si>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</si>
  <si>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</si>
  <si>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</si>
  <si>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</si>
  <si>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</si>
  <si>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</si>
  <si>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</si>
  <si>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</si>
  <si>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</si>
  <si>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</si>
  <si>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</si>
  <si>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</si>
  <si>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</si>
  <si>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</si>
  <si>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</si>
  <si>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</si>
  <si>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</si>
  <si>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</si>
  <si>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</si>
  <si>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</si>
  <si>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</si>
  <si>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</si>
  <si>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</si>
  <si>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</si>
  <si>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</si>
  <si>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</si>
  <si>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</si>
  <si>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</si>
  <si>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</si>
  <si>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</si>
  <si>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</si>
  <si>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</si>
  <si>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</si>
  <si>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</si>
  <si>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</si>
  <si>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</si>
  <si>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</si>
  <si>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</si>
  <si>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</si>
  <si>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</si>
  <si>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</si>
  <si>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</si>
  <si>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</si>
  <si>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</si>
  <si>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</si>
  <si>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</si>
  <si>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</si>
  <si>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</si>
  <si>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</si>
  <si>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</si>
  <si>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</si>
  <si>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</si>
  <si>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</si>
  <si>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</si>
  <si>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</si>
  <si>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</si>
  <si>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</si>
  <si>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</si>
  <si>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</si>
  <si>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</si>
  <si>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</si>
  <si>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</si>
  <si>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</si>
  <si>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</si>
  <si>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</si>
  <si>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</si>
  <si>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</si>
  <si>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</si>
  <si>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</si>
  <si>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</si>
  <si>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</si>
  <si>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</si>
  <si>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</si>
  <si>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</si>
  <si>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</si>
  <si>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</si>
  <si>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</si>
  <si>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</si>
  <si>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</si>
  <si>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</si>
  <si>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</si>
  <si>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</si>
  <si>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</si>
  <si>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</si>
  <si>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</si>
  <si>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</si>
  <si>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</si>
  <si>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</si>
  <si>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</si>
  <si>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</si>
  <si>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</si>
  <si>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</si>
  <si>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</si>
  <si>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</si>
  <si>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</si>
  <si>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</si>
  <si>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</si>
  <si>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</si>
  <si>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</si>
  <si>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</si>
  <si>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</si>
  <si>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</si>
  <si>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</si>
  <si>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</si>
  <si>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</si>
  <si>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</si>
  <si>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</si>
  <si>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</si>
  <si>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</si>
  <si>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</si>
  <si>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</si>
  <si>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</si>
  <si>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</si>
  <si>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</si>
  <si>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</si>
  <si>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</si>
  <si>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</si>
  <si>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</si>
  <si>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</si>
  <si>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</si>
  <si>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</si>
  <si>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</si>
  <si>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</si>
  <si>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</si>
  <si>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</si>
  <si>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</si>
  <si>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</si>
  <si>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</si>
  <si>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</si>
  <si>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</si>
  <si>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</si>
  <si>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</si>
  <si>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</si>
  <si>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</si>
  <si>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</si>
  <si>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</si>
  <si>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</si>
  <si>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</si>
  <si>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</si>
  <si>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</si>
  <si>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</si>
  <si>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</si>
  <si>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</si>
  <si>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</si>
  <si>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</si>
  <si>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</si>
  <si>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</si>
  <si>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</si>
  <si>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</si>
  <si>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</si>
  <si>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</si>
  <si>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</si>
  <si>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</si>
  <si>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</si>
  <si>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</si>
  <si>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</si>
  <si>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</si>
  <si>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</si>
  <si>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</si>
  <si>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</si>
  <si>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</si>
  <si>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</si>
  <si>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</si>
  <si>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</si>
  <si>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</si>
  <si>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</si>
  <si>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</si>
  <si>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</si>
  <si>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</si>
  <si>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</si>
  <si>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</si>
  <si>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</si>
  <si>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</si>
  <si>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</si>
  <si>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</si>
  <si>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</si>
  <si>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</si>
  <si>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</si>
  <si>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</si>
  <si>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</si>
  <si>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</si>
  <si>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</si>
  <si>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</si>
  <si>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</si>
  <si>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</si>
  <si>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</si>
  <si>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</si>
  <si>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</si>
  <si>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</si>
  <si>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</si>
  <si>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</si>
  <si>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</si>
  <si>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</si>
  <si>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</si>
  <si>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</si>
  <si>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</si>
  <si>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</si>
  <si>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</si>
  <si>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</si>
  <si>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</si>
  <si>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</si>
  <si>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</si>
  <si>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</si>
  <si>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</si>
  <si>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</si>
  <si>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</si>
  <si>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</si>
  <si>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</si>
  <si>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</si>
  <si>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</si>
  <si>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</si>
  <si>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</si>
  <si>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</si>
  <si>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</si>
  <si>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</si>
  <si>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</si>
  <si>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</si>
  <si>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</si>
  <si>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</si>
  <si>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</si>
  <si>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</si>
  <si>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</si>
  <si>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</si>
  <si>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</si>
  <si>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</si>
  <si>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</si>
  <si>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</si>
  <si>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</si>
  <si>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</si>
  <si>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</si>
  <si>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</si>
  <si>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</si>
  <si>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</si>
  <si>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</si>
  <si>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</si>
  <si>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</si>
  <si>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</si>
  <si>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</si>
  <si>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</si>
  <si>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</si>
  <si>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</si>
  <si>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</si>
  <si>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</si>
  <si>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</si>
  <si>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</si>
  <si>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</si>
  <si>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</si>
  <si>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</si>
  <si>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</si>
  <si>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</si>
  <si>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</si>
  <si>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</si>
  <si>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</si>
  <si>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</si>
  <si>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</si>
  <si>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</si>
  <si>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</si>
  <si>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</si>
  <si>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</si>
  <si>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</si>
  <si>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</si>
  <si>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</si>
  <si>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</si>
  <si>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</si>
  <si>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</si>
  <si>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</si>
  <si>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</si>
  <si>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</si>
  <si>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</si>
  <si>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</si>
  <si>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</si>
  <si>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</si>
  <si>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</si>
  <si>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</si>
  <si>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</si>
  <si>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</si>
  <si>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</si>
  <si>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</si>
  <si>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</si>
  <si>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</si>
  <si>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</si>
  <si>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</si>
  <si>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</si>
  <si>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</si>
  <si>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</si>
  <si>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</si>
  <si>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</si>
  <si>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</si>
  <si>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</si>
  <si>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</si>
  <si>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</si>
  <si>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</si>
  <si>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</si>
  <si>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</si>
  <si>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</si>
  <si>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</si>
  <si>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</si>
  <si>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</si>
  <si>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</si>
  <si>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</si>
  <si>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</si>
  <si>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</si>
  <si>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</si>
  <si>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</si>
  <si>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</si>
  <si>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</si>
  <si>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</si>
  <si>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</si>
  <si>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</si>
  <si>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</si>
  <si>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</si>
  <si>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</si>
  <si>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</si>
  <si>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</si>
  <si>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</si>
  <si>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</si>
  <si>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</si>
  <si>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</si>
  <si>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</si>
  <si>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</si>
  <si>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</si>
  <si>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</si>
  <si>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</si>
  <si>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</si>
  <si>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</si>
  <si>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</si>
  <si>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</si>
  <si>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</si>
  <si>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</si>
  <si>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</si>
  <si>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</si>
  <si>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</si>
  <si>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</si>
  <si>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</si>
  <si>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</si>
  <si>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</si>
  <si>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</si>
  <si>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</si>
  <si>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</si>
  <si>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</si>
  <si>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</si>
  <si>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</si>
  <si>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</si>
  <si>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</si>
  <si>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</si>
  <si>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</si>
  <si>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</si>
  <si>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</si>
  <si>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</si>
  <si>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</si>
  <si>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</si>
  <si>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</si>
  <si>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</si>
  <si>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</si>
  <si>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</si>
  <si>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</si>
  <si>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</si>
  <si>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</si>
  <si>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</si>
  <si>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</si>
  <si>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</si>
  <si>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</si>
  <si>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</si>
  <si>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</si>
  <si>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</si>
  <si>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</si>
  <si>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</si>
  <si>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</si>
  <si>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</si>
  <si>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</si>
  <si>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</si>
  <si>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</si>
  <si>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</si>
  <si>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</si>
  <si>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</si>
  <si>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</si>
  <si>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</si>
  <si>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</si>
  <si>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</si>
  <si>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</si>
  <si>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</si>
  <si>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</si>
  <si>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</si>
  <si>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</si>
  <si>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</si>
  <si>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</si>
  <si>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</si>
  <si>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</si>
  <si>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</si>
  <si>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</si>
  <si>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</si>
  <si>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</si>
  <si>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</si>
  <si>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</si>
  <si>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</si>
  <si>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</si>
  <si>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</si>
  <si>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</si>
  <si>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</si>
  <si>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</si>
  <si>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</si>
  <si>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</si>
  <si>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</si>
  <si>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</si>
  <si>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</si>
  <si>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</si>
  <si>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</si>
  <si>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</si>
  <si>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</si>
  <si>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</si>
  <si>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</si>
  <si>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</si>
  <si>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</si>
  <si>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</si>
  <si>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</si>
  <si>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</si>
  <si>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</si>
  <si>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</si>
  <si>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</si>
  <si>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</si>
  <si>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</si>
  <si>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</si>
  <si>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</si>
  <si>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</si>
  <si>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</si>
  <si>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</si>
  <si>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</si>
  <si>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</si>
  <si>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</si>
  <si>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</si>
  <si>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</si>
  <si>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</si>
  <si>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</si>
  <si>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</si>
  <si>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</si>
  <si>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</si>
  <si>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</si>
  <si>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</si>
  <si>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</si>
  <si>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</si>
  <si>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</si>
  <si>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</si>
  <si>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</si>
  <si>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</si>
  <si>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</si>
  <si>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</si>
  <si>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</si>
  <si>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</si>
  <si>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</si>
  <si>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</si>
  <si>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</si>
  <si>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</si>
  <si>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</si>
  <si>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</si>
  <si>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</si>
  <si>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</si>
  <si>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</si>
  <si>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</si>
  <si>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</si>
  <si>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</si>
  <si>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</si>
  <si>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</si>
  <si>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</si>
  <si>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</si>
  <si>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</si>
  <si>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</si>
  <si>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</si>
  <si>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</si>
  <si>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</si>
  <si>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</si>
  <si>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</si>
  <si>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</si>
  <si>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</si>
  <si>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</si>
  <si>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</si>
  <si>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</si>
  <si>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</si>
  <si>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</si>
  <si>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</si>
  <si>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</si>
  <si>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</si>
  <si>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</si>
  <si>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</si>
  <si>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</si>
  <si>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</si>
  <si>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</si>
  <si>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</si>
  <si>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</si>
  <si>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</si>
  <si>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</si>
  <si>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</si>
  <si>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</si>
  <si>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</si>
  <si>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</si>
  <si>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</si>
  <si>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</si>
  <si>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</si>
  <si>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</si>
  <si>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</si>
  <si>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</si>
  <si>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</si>
  <si>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</si>
  <si>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</si>
  <si>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</si>
  <si>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</si>
  <si>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</si>
  <si>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</si>
  <si>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</si>
  <si>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</si>
  <si>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</si>
  <si>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</si>
  <si>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</si>
  <si>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</si>
  <si>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</si>
  <si>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</si>
  <si>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</si>
  <si>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</si>
  <si>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</si>
  <si>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</si>
  <si>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</si>
  <si>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</si>
  <si>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</si>
  <si>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</si>
  <si>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</si>
  <si>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</si>
  <si>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</si>
  <si>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</si>
  <si>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</si>
  <si>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</si>
  <si>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</si>
  <si>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</si>
  <si>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</si>
  <si>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</si>
  <si>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</si>
  <si>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</si>
  <si>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</si>
  <si>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</si>
  <si>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</si>
  <si>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</si>
  <si>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</si>
  <si>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</si>
  <si>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</si>
  <si>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</si>
  <si>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</si>
  <si>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</si>
  <si>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</si>
  <si>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</si>
  <si>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</si>
  <si>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</si>
  <si>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</si>
  <si>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</si>
  <si>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</si>
  <si>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</si>
  <si>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</si>
  <si>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</si>
  <si>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</si>
  <si>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</si>
  <si>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</si>
  <si>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</si>
  <si>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</si>
  <si>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</si>
  <si>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</si>
  <si>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</si>
  <si>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</si>
  <si>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</si>
  <si>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</si>
  <si>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</si>
  <si>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</si>
  <si>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</si>
  <si>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</si>
  <si>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</si>
  <si>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</si>
  <si>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</si>
  <si>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</si>
  <si>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</si>
  <si>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</si>
  <si>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</si>
  <si>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</si>
  <si>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</si>
  <si>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</si>
  <si>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</si>
  <si>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</si>
  <si>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</si>
  <si>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</si>
  <si>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</si>
  <si>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</si>
  <si>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</si>
  <si>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</si>
  <si>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</si>
  <si>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</si>
  <si>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</si>
  <si>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</si>
  <si>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</si>
  <si>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</si>
  <si>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</si>
  <si>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</si>
  <si>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</si>
  <si>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</si>
  <si>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</si>
  <si>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</si>
  <si>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</si>
  <si>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</si>
  <si>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</si>
  <si>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</si>
  <si>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</si>
  <si>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</si>
  <si>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</si>
  <si>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</si>
  <si>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</si>
  <si>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</si>
  <si>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</si>
  <si>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</si>
  <si>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</si>
  <si>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</si>
  <si>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</si>
  <si>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</si>
  <si>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</si>
  <si>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</si>
  <si>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</si>
  <si>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</si>
  <si>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</si>
  <si>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</si>
  <si>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</si>
  <si>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</si>
  <si>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</si>
  <si>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</si>
  <si>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</si>
  <si>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</si>
  <si>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</si>
  <si>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</si>
  <si>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</si>
  <si>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</si>
  <si>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</si>
  <si>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</si>
  <si>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</si>
  <si>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</si>
  <si>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</si>
  <si>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</si>
  <si>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</si>
  <si>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</si>
  <si>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</si>
  <si>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</si>
  <si>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</si>
  <si>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</si>
  <si>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</si>
  <si>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</si>
  <si>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</si>
  <si>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</si>
  <si>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</si>
  <si>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</si>
  <si>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</si>
  <si>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</si>
  <si>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</si>
  <si>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</si>
  <si>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</si>
  <si>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</si>
  <si>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</si>
  <si>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</si>
  <si>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</si>
  <si>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</si>
  <si>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</si>
  <si>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</si>
  <si>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</si>
  <si>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</si>
  <si>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</si>
  <si>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</si>
  <si>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</si>
  <si>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</si>
  <si>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</si>
  <si>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</si>
  <si>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</si>
  <si>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</si>
  <si>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</si>
  <si>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</si>
  <si>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</si>
  <si>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</si>
  <si>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</si>
  <si>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</si>
  <si>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</si>
  <si>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</si>
  <si>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</si>
  <si>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</si>
  <si>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</si>
  <si>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</si>
  <si>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</si>
  <si>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</si>
  <si>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</si>
  <si>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</si>
  <si>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</si>
  <si>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</si>
  <si>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</si>
  <si>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</si>
  <si>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</si>
  <si>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</si>
  <si>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</si>
  <si>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</si>
  <si>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</si>
  <si>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</si>
  <si>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</si>
  <si>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</si>
  <si>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</si>
  <si>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</si>
  <si>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</si>
  <si>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</si>
  <si>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</si>
  <si>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</si>
  <si>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</si>
  <si>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</si>
  <si>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</si>
  <si>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</si>
  <si>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</si>
  <si>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</si>
  <si>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</si>
  <si>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</si>
  <si>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</si>
  <si>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</si>
  <si>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</si>
  <si>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</si>
  <si>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</si>
  <si>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</si>
  <si>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</si>
  <si>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</si>
  <si>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</si>
  <si>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</si>
  <si>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</si>
  <si>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</si>
  <si>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</si>
  <si>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</si>
  <si>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</si>
  <si>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</si>
  <si>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</si>
  <si>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</si>
  <si>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</si>
  <si>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</si>
  <si>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</si>
  <si>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</si>
  <si>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</si>
  <si>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</si>
  <si>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</si>
  <si>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</si>
  <si>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</si>
  <si>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</si>
  <si>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</si>
  <si>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</si>
  <si>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</si>
  <si>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</si>
  <si>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</si>
  <si>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</si>
  <si>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</si>
  <si>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</si>
  <si>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</si>
  <si>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</si>
  <si>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</si>
  <si>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</si>
  <si>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</si>
  <si>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</si>
  <si>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</si>
  <si>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</si>
  <si>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</si>
  <si>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</si>
  <si>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</si>
  <si>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</si>
  <si>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</si>
  <si>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</si>
  <si>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</si>
  <si>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</si>
  <si>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</si>
  <si>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</si>
  <si>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</si>
  <si>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</si>
  <si>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</si>
  <si>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</si>
  <si>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</si>
  <si>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</si>
  <si>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</si>
  <si>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</si>
  <si>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</si>
  <si>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</si>
  <si>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</si>
  <si>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</si>
  <si>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</si>
  <si>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</si>
  <si>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</si>
  <si>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</si>
  <si>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</si>
  <si>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</si>
  <si>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</si>
  <si>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</si>
  <si>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</si>
  <si>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</si>
  <si>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</si>
  <si>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</si>
  <si>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</si>
  <si>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</si>
  <si>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</si>
  <si>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</si>
  <si>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</si>
  <si>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</si>
  <si>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</si>
  <si>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</si>
  <si>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</si>
  <si>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</si>
  <si>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</si>
  <si>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</si>
  <si>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</si>
  <si>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</si>
  <si>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</si>
  <si>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</si>
  <si>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</si>
  <si>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</si>
  <si>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</si>
  <si>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</si>
  <si>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</si>
  <si>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</si>
  <si>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</si>
  <si>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</si>
  <si>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</si>
  <si>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</si>
  <si>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</si>
  <si>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</si>
  <si>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</si>
  <si>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</si>
  <si>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</si>
  <si>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</si>
  <si>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</si>
  <si>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</si>
  <si>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</si>
  <si>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</si>
  <si>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</si>
  <si>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</si>
  <si>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</si>
  <si>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</si>
  <si>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</si>
  <si>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</si>
  <si>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</si>
  <si>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</si>
  <si>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</si>
  <si>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</si>
  <si>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</si>
  <si>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</si>
  <si>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</si>
  <si>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</si>
  <si>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</si>
  <si>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</si>
  <si>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</si>
  <si>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</si>
  <si>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</si>
  <si>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</si>
  <si>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</si>
  <si>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</si>
  <si>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</si>
  <si>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</si>
  <si>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</si>
  <si>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</si>
  <si>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</si>
  <si>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</si>
  <si>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</si>
  <si>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</si>
  <si>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</si>
  <si>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</si>
  <si>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</si>
  <si>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</si>
  <si>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</si>
  <si>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</si>
  <si>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</si>
  <si>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</si>
  <si>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</si>
  <si>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</si>
  <si>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</si>
  <si>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</si>
  <si>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</si>
  <si>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</si>
  <si>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</si>
  <si>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</si>
  <si>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</si>
  <si>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</si>
  <si>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</si>
  <si>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</si>
  <si>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</si>
  <si>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</si>
  <si>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</si>
  <si>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</si>
  <si>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</si>
  <si>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</si>
  <si>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</si>
  <si>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</si>
  <si>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</si>
  <si>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</si>
  <si>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</si>
  <si>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</si>
  <si>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</si>
  <si>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</si>
  <si>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</si>
  <si>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</si>
  <si>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</si>
  <si>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</si>
  <si>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</si>
  <si>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</si>
  <si>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</si>
  <si>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</si>
  <si>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</si>
  <si>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</si>
  <si>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</si>
  <si>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</si>
  <si>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</si>
  <si>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</si>
  <si>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</si>
  <si>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</si>
  <si>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</si>
  <si>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</si>
  <si>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</si>
  <si>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</si>
  <si>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</si>
  <si>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</si>
  <si>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</si>
  <si>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</si>
  <si>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</si>
  <si>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</si>
  <si>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</si>
  <si>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</si>
  <si>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</si>
  <si>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</si>
  <si>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</si>
  <si>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</si>
  <si>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</si>
  <si>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</si>
  <si>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</si>
  <si>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</si>
  <si>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</si>
  <si>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</si>
  <si>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</si>
  <si>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</si>
  <si>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</si>
  <si>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</si>
  <si>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</si>
  <si>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</si>
  <si>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</si>
  <si>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</si>
  <si>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</si>
  <si>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</si>
  <si>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</si>
  <si>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</si>
  <si>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</si>
  <si>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</si>
  <si>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</si>
  <si>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</si>
  <si>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</si>
  <si>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</si>
  <si>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</si>
  <si>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</si>
  <si>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</si>
  <si>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</si>
  <si>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</si>
  <si>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</si>
  <si>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</si>
  <si>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</si>
  <si>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</si>
  <si>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</si>
  <si>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</si>
  <si>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</si>
  <si>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</si>
  <si>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</si>
  <si>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</si>
  <si>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</si>
  <si>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</si>
  <si>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</si>
  <si>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</si>
  <si>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</si>
  <si>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</si>
  <si>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</si>
  <si>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</si>
  <si>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</si>
  <si>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</si>
  <si>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</si>
  <si>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</si>
  <si>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</si>
  <si>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</si>
  <si>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</si>
  <si>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</si>
  <si>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</si>
  <si>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</si>
  <si>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</si>
  <si>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</si>
  <si>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</si>
  <si>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</si>
  <si>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</si>
  <si>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</si>
  <si>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</si>
  <si>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</si>
  <si>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</si>
  <si>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</si>
  <si>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</si>
  <si>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</si>
  <si>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</si>
  <si>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</si>
  <si>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</si>
  <si>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</si>
  <si>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</si>
  <si>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</si>
  <si>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</si>
  <si>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</si>
  <si>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</si>
  <si>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</si>
  <si>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</si>
  <si>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</si>
  <si>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</si>
  <si>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</si>
  <si>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</si>
  <si>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</si>
  <si>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</si>
  <si>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</si>
  <si>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</si>
  <si>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</si>
  <si>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</si>
  <si>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</si>
  <si>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</si>
  <si>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</si>
  <si>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</si>
  <si>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</si>
  <si>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</si>
  <si>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</si>
  <si>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</si>
  <si>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</si>
  <si>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</si>
  <si>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</si>
  <si>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</si>
  <si>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</si>
  <si>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</si>
  <si>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</si>
  <si>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</si>
  <si>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</si>
  <si>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</si>
  <si>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</si>
  <si>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</si>
  <si>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</si>
  <si>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</si>
  <si>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</si>
  <si>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</si>
  <si>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</si>
  <si>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</si>
  <si>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</si>
  <si>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</si>
  <si>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</si>
  <si>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</si>
  <si>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</si>
  <si>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</si>
  <si>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</si>
  <si>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</si>
  <si>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</si>
  <si>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</si>
  <si>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</si>
  <si>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</si>
  <si>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</si>
  <si>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</si>
  <si>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</si>
  <si>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</si>
  <si>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</si>
  <si>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</si>
  <si>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</si>
  <si>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</si>
  <si>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</si>
  <si>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</si>
  <si>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</si>
  <si>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</si>
  <si>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</si>
  <si>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</si>
  <si>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</si>
  <si>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</si>
  <si>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</si>
  <si>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</si>
  <si>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</si>
  <si>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</si>
  <si>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</si>
  <si>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</si>
  <si>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</si>
  <si>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</si>
  <si>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</si>
  <si>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</si>
  <si>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</si>
  <si>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</si>
  <si>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</si>
  <si>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</si>
  <si>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</si>
  <si>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</si>
  <si>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</si>
  <si>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</si>
  <si>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</si>
  <si>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</si>
  <si>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</si>
  <si>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</si>
  <si>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</si>
  <si>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</si>
  <si>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</si>
  <si>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</si>
  <si>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</si>
  <si>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</si>
  <si>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</si>
  <si>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</si>
  <si>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</si>
  <si>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</si>
  <si>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</si>
  <si>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</si>
  <si>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</si>
  <si>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</si>
  <si>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</si>
  <si>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</si>
  <si>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</si>
  <si>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</si>
  <si>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</si>
  <si>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</si>
  <si>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</si>
  <si>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</si>
  <si>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</si>
  <si>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</si>
  <si>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</si>
  <si>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</si>
  <si>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</si>
  <si>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</si>
  <si>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</si>
  <si>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</si>
  <si>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</si>
  <si>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</si>
  <si>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</si>
  <si>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</si>
  <si>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</si>
  <si>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</si>
  <si>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</si>
  <si>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</si>
  <si>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</si>
  <si>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</si>
  <si>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</si>
  <si>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</si>
  <si>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</si>
  <si>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</si>
  <si>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</si>
  <si>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</si>
  <si>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</si>
  <si>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</si>
  <si>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</si>
  <si>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</si>
  <si>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</si>
  <si>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</si>
  <si>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</si>
  <si>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</si>
  <si>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</si>
  <si>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</si>
  <si>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</si>
  <si>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</si>
  <si>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</si>
  <si>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</si>
  <si>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</si>
  <si>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</si>
  <si>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</si>
  <si>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</si>
  <si>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</si>
  <si>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</si>
  <si>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</si>
  <si>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</si>
  <si>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</si>
  <si>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</si>
  <si>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</si>
  <si>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</si>
  <si>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</si>
  <si>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</si>
  <si>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</si>
  <si>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</si>
  <si>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</si>
  <si>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</si>
  <si>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</si>
  <si>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</si>
  <si>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</si>
  <si>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</si>
  <si>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</si>
  <si>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</si>
  <si>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</si>
  <si>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</si>
  <si>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</si>
  <si>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</si>
  <si>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</si>
  <si>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</si>
  <si>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</si>
  <si>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</si>
  <si>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</si>
  <si>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</si>
  <si>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</si>
  <si>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</si>
  <si>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</si>
  <si>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</si>
  <si>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</si>
  <si>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</si>
  <si>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</si>
  <si>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</si>
  <si>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</si>
  <si>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</si>
  <si>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</si>
  <si>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</si>
  <si>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</si>
  <si>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</si>
  <si>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</si>
  <si>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</si>
  <si>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</si>
  <si>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</si>
  <si>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</si>
  <si>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</si>
  <si>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</si>
  <si>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</si>
  <si>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</si>
  <si>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</si>
  <si>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</si>
  <si>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</si>
  <si>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</si>
  <si>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</si>
  <si>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</si>
  <si>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</si>
  <si>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</si>
  <si>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</si>
  <si>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</si>
  <si>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</si>
  <si>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</si>
  <si>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</si>
  <si>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</si>
  <si>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</si>
  <si>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</si>
  <si>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</si>
  <si>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</si>
  <si>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</si>
  <si>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</si>
  <si>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</si>
  <si>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</si>
  <si>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</si>
  <si>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</si>
  <si>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</si>
  <si>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</si>
  <si>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</si>
  <si>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</si>
  <si>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</si>
  <si>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</si>
  <si>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</si>
  <si>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</si>
  <si>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</si>
  <si>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</si>
  <si>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</si>
  <si>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</si>
  <si>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</si>
  <si>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</si>
  <si>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</si>
  <si>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</si>
  <si>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</si>
  <si>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</si>
  <si>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</si>
  <si>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</si>
  <si>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</si>
  <si>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</si>
  <si>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</si>
  <si>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</si>
  <si>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</si>
  <si>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</si>
  <si>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</si>
  <si>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</si>
  <si>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</si>
  <si>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</si>
  <si>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</si>
  <si>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</si>
  <si>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</si>
  <si>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</si>
  <si>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</si>
  <si>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</si>
  <si>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</si>
  <si>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</si>
  <si>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</si>
  <si>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</si>
  <si>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</si>
  <si>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</si>
  <si>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</si>
  <si>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</si>
  <si>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</si>
  <si>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</si>
  <si>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</si>
  <si>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</si>
  <si>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</si>
  <si>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</si>
  <si>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</si>
  <si>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</si>
  <si>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</si>
  <si>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</si>
  <si>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</si>
  <si>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</si>
  <si>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</si>
  <si>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</si>
  <si>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</si>
  <si>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</si>
  <si>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</si>
  <si>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</si>
  <si>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</si>
  <si>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</si>
  <si>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</si>
  <si>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</si>
  <si>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</si>
  <si>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</si>
  <si>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</si>
  <si>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</si>
  <si>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</si>
  <si>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</si>
  <si>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</si>
  <si>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</si>
  <si>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</si>
  <si>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</si>
  <si>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</si>
  <si>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</si>
  <si>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</si>
  <si>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</si>
  <si>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</si>
  <si>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</si>
  <si>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</si>
  <si>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</si>
  <si>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</si>
  <si>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</si>
  <si>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</si>
  <si>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</si>
  <si>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</si>
  <si>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</si>
  <si>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</si>
  <si>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</si>
  <si>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</si>
  <si>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</si>
  <si>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</si>
  <si>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</si>
  <si>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</si>
  <si>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</si>
  <si>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</si>
  <si>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</si>
  <si>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</si>
  <si>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</si>
  <si>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</si>
  <si>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</si>
  <si>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</si>
  <si>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</si>
  <si>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</si>
  <si>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</si>
  <si>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</si>
  <si>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</si>
  <si>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</si>
  <si>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</si>
  <si>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</si>
  <si>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</si>
  <si>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</si>
  <si>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</si>
  <si>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</si>
  <si>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</si>
  <si>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</si>
  <si>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</si>
  <si>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</si>
  <si>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</si>
  <si>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</si>
  <si>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</si>
  <si>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</si>
  <si>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</si>
  <si>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</si>
  <si>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</si>
  <si>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</si>
  <si>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</si>
  <si>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</si>
  <si>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</si>
  <si>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</si>
  <si>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</si>
  <si>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</si>
  <si>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</si>
  <si>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</si>
  <si>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</si>
  <si>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</si>
  <si>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</si>
  <si>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</si>
  <si>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</si>
  <si>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</si>
  <si>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</si>
  <si>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</si>
  <si>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</si>
  <si>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</si>
  <si>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</si>
  <si>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</si>
  <si>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</si>
  <si>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</si>
  <si>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</si>
  <si>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</si>
  <si>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</si>
  <si>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</si>
  <si>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</si>
  <si>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</si>
  <si>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</si>
  <si>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</si>
  <si>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</si>
  <si>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</si>
  <si>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</si>
  <si>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</si>
  <si>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</si>
  <si>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</si>
  <si>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</si>
  <si>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</si>
  <si>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</si>
  <si>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</si>
  <si>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</si>
  <si>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</si>
  <si>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</si>
  <si>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</si>
  <si>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</si>
  <si>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</si>
  <si>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</si>
  <si>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</si>
  <si>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</si>
  <si>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</si>
  <si>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</si>
  <si>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</si>
  <si>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</si>
  <si>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</si>
  <si>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</si>
  <si>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</si>
  <si>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</si>
  <si>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</si>
  <si>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</si>
  <si>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</si>
  <si>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</si>
  <si>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</si>
  <si>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</si>
  <si>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</si>
  <si>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</si>
  <si>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</si>
  <si>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</si>
  <si>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</si>
  <si>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</si>
  <si>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</si>
  <si>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</si>
  <si>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</si>
  <si>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</si>
  <si>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</si>
  <si>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</si>
  <si>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</si>
  <si>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</si>
  <si>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</si>
  <si>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</si>
  <si>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</si>
  <si>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</si>
  <si>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</si>
  <si>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</si>
  <si>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</si>
  <si>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</si>
  <si>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</si>
  <si>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</si>
  <si>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</si>
  <si>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</si>
  <si>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</si>
  <si>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</si>
  <si>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</si>
  <si>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</si>
  <si>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</si>
  <si>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</si>
  <si>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</si>
  <si>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</si>
  <si>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</si>
  <si>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</si>
  <si>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</si>
  <si>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</si>
  <si>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</si>
  <si>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</si>
  <si>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</si>
  <si>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</si>
  <si>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</si>
  <si>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</si>
  <si>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</si>
  <si>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</si>
  <si>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</si>
  <si>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</si>
  <si>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</si>
  <si>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</si>
  <si>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</si>
  <si>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</si>
  <si>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</si>
  <si>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</si>
  <si>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</si>
  <si>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</si>
  <si>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</si>
  <si>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</si>
  <si>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</si>
  <si>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</si>
  <si>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</si>
  <si>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</si>
  <si>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</si>
  <si>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</si>
  <si>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</si>
  <si>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</si>
  <si>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</si>
  <si>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</si>
  <si>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</si>
  <si>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</si>
  <si>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</si>
  <si>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</si>
  <si>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</si>
  <si>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</si>
  <si>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</si>
  <si>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</si>
  <si>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</si>
  <si>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</si>
  <si>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</si>
  <si>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</si>
  <si>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</si>
  <si>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</si>
  <si>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</si>
  <si>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</si>
  <si>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</si>
  <si>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</si>
  <si>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</si>
  <si>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</si>
  <si>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</si>
  <si>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</si>
  <si>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</si>
  <si>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</si>
  <si>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</si>
  <si>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</si>
  <si>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</si>
  <si>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</si>
  <si>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</si>
  <si>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</si>
  <si>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</si>
  <si>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</si>
  <si>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</si>
  <si>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</si>
  <si>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</si>
  <si>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</si>
  <si>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</si>
  <si>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</si>
  <si>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</si>
  <si>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</si>
  <si>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</si>
  <si>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</si>
  <si>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</si>
  <si>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</si>
  <si>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</si>
  <si>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</si>
  <si>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</si>
  <si>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</si>
  <si>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</si>
  <si>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</si>
  <si>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</si>
  <si>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</si>
  <si>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</si>
  <si>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</si>
  <si>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</si>
  <si>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</si>
  <si>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</si>
  <si>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</si>
  <si>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</si>
  <si>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</si>
  <si>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</si>
  <si>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</si>
  <si>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</si>
  <si>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</si>
  <si>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</si>
  <si>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</si>
  <si>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</si>
  <si>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</si>
  <si>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</si>
  <si>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</si>
  <si>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</si>
  <si>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</si>
  <si>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</si>
  <si>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</si>
  <si>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</si>
  <si>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</si>
  <si>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</si>
  <si>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</si>
  <si>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</si>
  <si>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</si>
  <si>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</si>
  <si>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</si>
  <si>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</si>
  <si>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</si>
  <si>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</si>
  <si>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</si>
  <si>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</si>
  <si>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</si>
  <si>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</si>
  <si>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</si>
  <si>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</si>
  <si>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</si>
  <si>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</si>
  <si>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</si>
  <si>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</si>
  <si>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</si>
  <si>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</si>
  <si>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</si>
  <si>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</si>
  <si>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</si>
  <si>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</si>
  <si>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</si>
  <si>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</si>
  <si>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</si>
  <si>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</si>
  <si>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</si>
  <si>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</si>
  <si>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</si>
  <si>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</si>
  <si>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</si>
  <si>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</si>
  <si>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</si>
  <si>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</si>
  <si>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</si>
  <si>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</si>
  <si>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</si>
  <si>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</si>
  <si>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</si>
  <si>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</si>
  <si>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</si>
  <si>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</si>
  <si>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</si>
  <si>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</si>
  <si>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</si>
  <si>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</si>
  <si>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</si>
  <si>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</si>
  <si>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</si>
  <si>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</si>
  <si>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</si>
  <si>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</si>
  <si>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</si>
  <si>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</si>
  <si>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</si>
  <si>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</si>
  <si>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</si>
  <si>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</si>
  <si>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</si>
  <si>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</si>
  <si>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</si>
  <si>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</si>
  <si>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</si>
  <si>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</si>
  <si>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</si>
  <si>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</si>
  <si>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</si>
  <si>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</si>
  <si>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</si>
  <si>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</si>
  <si>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</si>
  <si>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</si>
  <si>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</si>
  <si>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</si>
  <si>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</si>
  <si>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</si>
  <si>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</si>
  <si>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</si>
  <si>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</si>
  <si>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</si>
  <si>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</si>
  <si>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</si>
  <si>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</si>
  <si>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</si>
  <si>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</si>
  <si>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</si>
  <si>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</si>
  <si>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</si>
  <si>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</si>
  <si>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</si>
  <si>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</si>
  <si>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</si>
  <si>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</si>
  <si>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</si>
  <si>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</si>
  <si>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</si>
  <si>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</si>
  <si>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</si>
  <si>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</si>
  <si>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</si>
  <si>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</si>
  <si>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</si>
  <si>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</si>
  <si>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</si>
  <si>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</si>
  <si>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</si>
  <si>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</si>
  <si>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</si>
  <si>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</si>
  <si>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</si>
  <si>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</si>
  <si>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</si>
  <si>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</si>
  <si>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</si>
  <si>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</si>
  <si>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</si>
  <si>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</si>
  <si>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</si>
  <si>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</si>
  <si>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</si>
  <si>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</si>
  <si>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</si>
  <si>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</si>
  <si>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</si>
  <si>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</si>
  <si>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</si>
  <si>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</si>
  <si>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</si>
  <si>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</si>
  <si>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</si>
  <si>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</si>
  <si>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</si>
  <si>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</si>
  <si>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</si>
  <si>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</si>
  <si>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</si>
  <si>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</si>
  <si>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</si>
  <si>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</si>
  <si>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</si>
  <si>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</si>
  <si>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</si>
  <si>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</si>
  <si>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</si>
  <si>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</si>
  <si>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</si>
  <si>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</si>
  <si>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</si>
  <si>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</si>
  <si>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</si>
  <si>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</si>
  <si>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</si>
  <si>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</si>
  <si>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</si>
  <si>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</si>
  <si>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</si>
  <si>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</si>
  <si>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</si>
  <si>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</si>
  <si>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</si>
  <si>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</si>
  <si>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</si>
  <si>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</si>
  <si>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</si>
  <si>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</si>
  <si>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</si>
  <si>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</si>
  <si>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</si>
  <si>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</si>
  <si>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</si>
  <si>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</si>
  <si>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</si>
  <si>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</si>
  <si>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</si>
  <si>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</si>
  <si>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</si>
  <si>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</si>
  <si>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</si>
  <si>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</si>
  <si>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</si>
  <si>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</si>
  <si>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</si>
  <si>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</si>
  <si>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</si>
  <si>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</si>
  <si>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</si>
  <si>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</si>
  <si>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</si>
  <si>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</si>
  <si>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</si>
  <si>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</si>
  <si>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</si>
  <si>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</si>
  <si>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</si>
  <si>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</si>
  <si>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</si>
  <si>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</si>
  <si>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</si>
  <si>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</si>
  <si>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</si>
  <si>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</si>
  <si>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</si>
  <si>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</si>
  <si>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</si>
  <si>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</si>
  <si>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</si>
  <si>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</si>
  <si>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</si>
  <si>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</si>
  <si>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</si>
  <si>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</si>
  <si>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</si>
  <si>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</si>
  <si>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</si>
  <si>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</si>
  <si>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</si>
  <si>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</si>
  <si>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</si>
  <si>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</si>
  <si>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</si>
  <si>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</si>
  <si>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</si>
  <si>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</si>
  <si>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</si>
  <si>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</si>
  <si>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</si>
  <si>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</si>
  <si>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</si>
  <si>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</si>
  <si>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</si>
  <si>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</si>
  <si>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</si>
  <si>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</si>
  <si>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</si>
  <si>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</si>
  <si>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</si>
  <si>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</si>
  <si>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</si>
  <si>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</si>
  <si>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</si>
  <si>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</si>
  <si>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</si>
  <si>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</si>
  <si>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</si>
  <si>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</si>
  <si>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</si>
  <si>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</si>
  <si>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</si>
  <si>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</si>
  <si>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</si>
  <si>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</si>
  <si>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</si>
  <si>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</si>
  <si>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</si>
  <si>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</si>
  <si>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</si>
  <si>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</si>
  <si>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</si>
  <si>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</si>
  <si>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</si>
  <si>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</si>
  <si>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</si>
  <si>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</si>
  <si>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</si>
  <si>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</si>
  <si>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</si>
  <si>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</si>
  <si>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</si>
  <si>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</si>
  <si>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</si>
  <si>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</si>
  <si>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</si>
  <si>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</si>
  <si>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</si>
  <si>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</si>
  <si>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</si>
  <si>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</si>
  <si>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</si>
  <si>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</si>
  <si>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</si>
  <si>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</si>
  <si>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</si>
  <si>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</si>
  <si>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</si>
  <si>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</si>
  <si>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</si>
  <si>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</si>
  <si>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</si>
  <si>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</si>
  <si>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</si>
  <si>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</si>
  <si>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</si>
  <si>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</si>
  <si>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</si>
  <si>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</si>
  <si>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</si>
  <si>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</si>
  <si>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</si>
  <si>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</si>
  <si>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</si>
  <si>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</si>
  <si>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</si>
  <si>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</si>
  <si>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</si>
  <si>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</si>
  <si>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</si>
  <si>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</si>
  <si>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</si>
  <si>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</si>
  <si>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</si>
  <si>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</si>
  <si>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</si>
  <si>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</si>
  <si>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</si>
  <si>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</si>
  <si>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</si>
  <si>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</si>
  <si>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</si>
  <si>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</si>
  <si>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</si>
  <si>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</si>
  <si>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</si>
  <si>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</si>
  <si>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</si>
  <si>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</si>
  <si>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</si>
  <si>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</si>
  <si>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</si>
  <si>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</si>
  <si>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</si>
  <si>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</si>
  <si>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</si>
  <si>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</si>
  <si>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</si>
  <si>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</si>
  <si>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</si>
  <si>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</si>
  <si>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</si>
  <si>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</si>
  <si>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</si>
  <si>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</si>
  <si>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</si>
  <si>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</si>
  <si>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</si>
  <si>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</si>
  <si>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</si>
  <si>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</si>
  <si>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</si>
  <si>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</si>
  <si>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</si>
  <si>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</si>
  <si>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</si>
  <si>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</si>
  <si>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</si>
  <si>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</si>
  <si>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</si>
  <si>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</si>
  <si>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</si>
  <si>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</si>
  <si>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</si>
  <si>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</si>
  <si>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</si>
  <si>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</si>
  <si>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</si>
  <si>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</si>
  <si>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</si>
  <si>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</si>
  <si>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</si>
  <si>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</si>
  <si>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</si>
  <si>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</si>
  <si>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</si>
  <si>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</si>
  <si>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</si>
  <si>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</si>
  <si>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</si>
  <si>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</si>
  <si>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</si>
  <si>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</si>
  <si>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</si>
  <si>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</si>
  <si>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</si>
  <si>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</si>
  <si>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</si>
  <si>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</si>
  <si>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</si>
  <si>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</si>
  <si>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</si>
  <si>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</si>
  <si>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</si>
  <si>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</si>
  <si>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</si>
  <si>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</si>
  <si>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</si>
  <si>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</si>
  <si>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</si>
  <si>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</si>
  <si>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</si>
  <si>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</si>
  <si>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</si>
  <si>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</si>
  <si>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</si>
  <si>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</si>
  <si>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</si>
  <si>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</si>
  <si>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</si>
  <si>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</si>
  <si>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</si>
  <si>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</si>
  <si>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</si>
  <si>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</si>
  <si>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</si>
  <si>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</si>
  <si>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</si>
  <si>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</si>
  <si>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</si>
  <si>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</si>
  <si>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</si>
  <si>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</si>
  <si>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</si>
  <si>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</si>
  <si>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</si>
  <si>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</si>
  <si>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</si>
  <si>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</si>
  <si>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</si>
  <si>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</si>
  <si>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</si>
  <si>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</si>
  <si>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</si>
  <si>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</si>
  <si>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</si>
  <si>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</si>
  <si>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</si>
  <si>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</si>
  <si>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</si>
  <si>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</si>
  <si>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</si>
  <si>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</si>
  <si>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</si>
  <si>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</si>
  <si>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</si>
  <si>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</si>
  <si>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</si>
  <si>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</si>
  <si>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</si>
  <si>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</si>
  <si>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</si>
  <si>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</si>
  <si>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</si>
  <si>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</si>
  <si>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</si>
  <si>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</si>
  <si>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</si>
  <si>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</si>
  <si>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</si>
  <si>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</si>
  <si>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</si>
  <si>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</si>
  <si>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</si>
  <si>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</si>
  <si>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</si>
  <si>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</si>
  <si>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</si>
  <si>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</si>
  <si>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</si>
  <si>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</si>
  <si>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</si>
  <si>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</si>
  <si>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</si>
  <si>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</si>
  <si>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</si>
  <si>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</si>
  <si>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</si>
  <si>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</si>
  <si>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</si>
  <si>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</si>
  <si>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</si>
  <si>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</si>
  <si>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</si>
  <si>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</si>
  <si>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</si>
  <si>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</si>
  <si>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</si>
  <si>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</si>
  <si>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</si>
  <si>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</si>
  <si>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</si>
  <si>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</si>
  <si>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</si>
  <si>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</si>
  <si>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</si>
  <si>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</si>
  <si>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</si>
  <si>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</si>
  <si>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</si>
  <si>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</si>
  <si>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</si>
  <si>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</si>
  <si>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</si>
  <si>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</si>
  <si>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</si>
  <si>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</si>
  <si>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</si>
  <si>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</si>
  <si>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</si>
  <si>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</si>
  <si>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</si>
  <si>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</si>
  <si>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</si>
  <si>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</si>
  <si>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</si>
  <si>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</si>
  <si>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</si>
  <si>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</si>
  <si>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</si>
  <si>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</si>
  <si>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</si>
  <si>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</si>
  <si>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</si>
  <si>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</si>
  <si>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</si>
  <si>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</si>
  <si>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</si>
  <si>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</si>
  <si>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</si>
  <si>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</si>
  <si>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</si>
  <si>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</si>
  <si>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</si>
  <si>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</si>
  <si>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</si>
  <si>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</si>
  <si>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</si>
  <si>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</si>
  <si>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</si>
  <si>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</si>
  <si>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</si>
  <si>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</si>
  <si>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</si>
  <si>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</si>
  <si>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</si>
  <si>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</si>
  <si>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</si>
  <si>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</si>
  <si>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</si>
  <si>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</si>
  <si>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</si>
  <si>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</si>
  <si>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</si>
  <si>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</si>
  <si>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</si>
  <si>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</si>
  <si>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</si>
  <si>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</si>
  <si>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</si>
  <si>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</si>
  <si>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</si>
  <si>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</si>
  <si>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</si>
  <si>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</si>
  <si>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</si>
  <si>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</si>
  <si>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</si>
  <si>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</si>
  <si>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</si>
  <si>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</si>
  <si>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</si>
  <si>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</si>
  <si>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</si>
  <si>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</si>
  <si>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</si>
  <si>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</si>
  <si>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</si>
  <si>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</si>
  <si>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</si>
  <si>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</si>
  <si>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</si>
  <si>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</si>
  <si>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</si>
  <si>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</si>
  <si>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</si>
  <si>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</si>
  <si>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</si>
  <si>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</si>
  <si>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</si>
  <si>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</si>
  <si>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</si>
  <si>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</si>
  <si>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</si>
  <si>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</si>
  <si>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</si>
  <si>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</si>
  <si>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</si>
  <si>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</si>
  <si>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</si>
  <si>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</si>
  <si>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</si>
  <si>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</si>
  <si>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</si>
  <si>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</si>
  <si>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</si>
  <si>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</si>
  <si>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</si>
  <si>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</si>
  <si>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</si>
  <si>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</si>
  <si>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</si>
  <si>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</si>
  <si>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</si>
  <si>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</si>
  <si>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</si>
  <si>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</si>
  <si>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</si>
  <si>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</si>
  <si>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</si>
  <si>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</si>
  <si>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</si>
  <si>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</si>
  <si>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</si>
  <si>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</si>
  <si>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</si>
  <si>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</si>
  <si>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</si>
  <si>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</si>
  <si>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</si>
  <si>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</si>
  <si>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</si>
  <si>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</si>
  <si>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</si>
  <si>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</si>
  <si>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</si>
  <si>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</si>
  <si>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</si>
  <si>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</si>
  <si>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</si>
  <si>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</si>
  <si>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</si>
  <si>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</si>
  <si>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</si>
  <si>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</si>
  <si>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</si>
  <si>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</si>
  <si>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</si>
  <si>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</si>
  <si>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</si>
  <si>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</si>
  <si>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</si>
  <si>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</si>
  <si>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</si>
  <si>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</si>
  <si>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</si>
  <si>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</si>
  <si>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</si>
  <si>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</si>
  <si>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</si>
  <si>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</si>
  <si>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</si>
  <si>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</si>
  <si>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</si>
  <si>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</si>
  <si>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</si>
  <si>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</si>
  <si>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</si>
  <si>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</si>
  <si>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</si>
  <si>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</si>
  <si>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</si>
  <si>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</si>
  <si>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</si>
  <si>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</si>
  <si>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</si>
  <si>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</si>
  <si>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</si>
  <si>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</si>
  <si>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</si>
  <si>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</si>
  <si>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</si>
  <si>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</si>
  <si>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</si>
  <si>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</si>
  <si>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</si>
  <si>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</si>
  <si>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</si>
  <si>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</si>
  <si>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</si>
  <si>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</si>
  <si>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</si>
  <si>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</si>
  <si>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</si>
  <si>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</si>
  <si>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</si>
  <si>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</si>
  <si>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</si>
  <si>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</si>
  <si>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</si>
  <si>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</si>
  <si>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</si>
  <si>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</si>
  <si>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</si>
  <si>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</si>
  <si>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</si>
  <si>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</si>
  <si>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</si>
  <si>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</si>
  <si>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</si>
  <si>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</si>
  <si>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</si>
  <si>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</si>
  <si>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</si>
  <si>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</si>
  <si>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</si>
  <si>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</si>
  <si>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</si>
  <si>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</si>
  <si>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</si>
  <si>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</si>
  <si>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</si>
  <si>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</si>
  <si>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</si>
  <si>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</si>
  <si>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</si>
  <si>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</si>
  <si>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</si>
  <si>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</si>
  <si>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</si>
  <si>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</si>
  <si>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</si>
  <si>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</si>
  <si>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</si>
  <si>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</si>
  <si>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</si>
  <si>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</si>
  <si>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</si>
  <si>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</si>
  <si>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</si>
  <si>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</si>
  <si>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</si>
  <si>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</si>
  <si>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</si>
  <si>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</si>
  <si>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</si>
  <si>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</si>
  <si>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</si>
  <si>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</si>
  <si>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</si>
  <si>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</si>
  <si>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</si>
  <si>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</si>
  <si>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</si>
  <si>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</si>
  <si>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</si>
  <si>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</si>
  <si>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</si>
  <si>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</si>
  <si>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</si>
  <si>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</si>
  <si>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</si>
  <si>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</si>
  <si>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</si>
  <si>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</si>
  <si>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</si>
  <si>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</si>
  <si>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</si>
  <si>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</si>
  <si>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</si>
  <si>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</si>
  <si>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</si>
  <si>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</si>
  <si>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</si>
  <si>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</si>
  <si>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</si>
  <si>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</si>
  <si>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</si>
  <si>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</si>
  <si>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</si>
  <si>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</si>
  <si>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</si>
  <si>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</si>
  <si>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</si>
  <si>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</si>
  <si>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</si>
  <si>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</si>
  <si>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</si>
  <si>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</si>
  <si>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</si>
  <si>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</si>
  <si>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</si>
  <si>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</si>
  <si>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</si>
  <si>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</si>
  <si>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</si>
  <si>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</si>
  <si>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</si>
  <si>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</si>
  <si>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</si>
  <si>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</si>
  <si>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</si>
  <si>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</si>
  <si>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</si>
  <si>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</si>
  <si>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</si>
  <si>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</si>
  <si>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</si>
  <si>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</si>
  <si>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</si>
  <si>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</si>
  <si>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</si>
  <si>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</si>
  <si>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</si>
  <si>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</si>
  <si>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</si>
  <si>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</si>
  <si>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</si>
  <si>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</si>
  <si>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</si>
  <si>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</si>
  <si>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</si>
  <si>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</si>
  <si>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</si>
  <si>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</si>
  <si>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</si>
  <si>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</si>
  <si>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</si>
  <si>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</si>
  <si>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</si>
  <si>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</si>
  <si>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</si>
  <si>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</si>
  <si>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</si>
  <si>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</si>
  <si>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</si>
  <si>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</si>
  <si>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</si>
  <si>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</si>
  <si>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</si>
  <si>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</si>
  <si>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</si>
  <si>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</si>
  <si>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</si>
  <si>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</si>
  <si>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</si>
  <si>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</si>
  <si>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</si>
  <si>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</si>
  <si>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</si>
  <si>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</si>
  <si>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</si>
  <si>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</si>
  <si>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</si>
  <si>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</si>
  <si>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</si>
  <si>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</si>
  <si>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</si>
  <si>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</si>
  <si>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</si>
  <si>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</si>
  <si>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</si>
  <si>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</si>
  <si>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</si>
  <si>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</si>
  <si>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</si>
  <si>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</si>
  <si>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</si>
  <si>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</si>
  <si>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</si>
  <si>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</si>
  <si>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</si>
  <si>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</si>
  <si>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</si>
  <si>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</si>
  <si>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</si>
  <si>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</si>
  <si>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</si>
  <si>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</si>
  <si>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</si>
  <si>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</si>
  <si>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</si>
  <si>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</si>
  <si>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</si>
  <si>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</si>
  <si>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</si>
  <si>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</si>
  <si>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</si>
  <si>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</si>
  <si>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</si>
  <si>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</si>
  <si>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</si>
  <si>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</si>
  <si>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</si>
  <si>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</si>
  <si>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</si>
  <si>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</si>
  <si>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</si>
  <si>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</si>
  <si>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</si>
  <si>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</si>
  <si>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</si>
  <si>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</si>
  <si>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</si>
  <si>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</si>
  <si>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</si>
  <si>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</si>
  <si>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</si>
  <si>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</si>
  <si>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</si>
  <si>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</si>
  <si>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</si>
  <si>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</si>
  <si>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</si>
  <si>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</si>
  <si>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</si>
  <si>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</si>
  <si>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</si>
  <si>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</si>
  <si>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</si>
  <si>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</si>
  <si>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</si>
  <si>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</si>
  <si>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</si>
  <si>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</si>
  <si>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</si>
  <si>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</si>
  <si>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</si>
  <si>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</si>
  <si>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</si>
  <si>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</si>
  <si>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</si>
  <si>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</si>
  <si>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</si>
  <si>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</si>
  <si>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</si>
  <si>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</si>
  <si>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</si>
  <si>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</si>
  <si>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</si>
  <si>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</si>
  <si>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</si>
  <si>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</si>
  <si>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</si>
  <si>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</si>
  <si>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</si>
  <si>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</si>
  <si>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</si>
  <si>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</si>
  <si>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</si>
  <si>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</si>
  <si>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</si>
  <si>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</si>
  <si>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</si>
  <si>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</si>
  <si>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</si>
  <si>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</si>
  <si>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</si>
  <si>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</si>
  <si>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</si>
  <si>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</si>
  <si>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</si>
  <si>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</si>
  <si>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</si>
  <si>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</si>
  <si>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</si>
  <si>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</si>
  <si>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</si>
  <si>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</si>
  <si>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</si>
  <si>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</si>
  <si>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</si>
  <si>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</si>
  <si>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</si>
  <si>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</si>
  <si>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</si>
  <si>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</si>
  <si>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</si>
  <si>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</si>
  <si>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</si>
  <si>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</si>
  <si>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</si>
  <si>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</si>
  <si>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</si>
  <si>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</si>
  <si>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</si>
  <si>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</si>
  <si>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</si>
  <si>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</si>
  <si>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</si>
  <si>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</si>
  <si>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</si>
  <si>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</si>
  <si>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</si>
  <si>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</si>
  <si>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</si>
  <si>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</si>
  <si>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</si>
  <si>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</si>
  <si>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</si>
  <si>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</si>
  <si>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</si>
  <si>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</si>
  <si>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</si>
  <si>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</si>
  <si>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</si>
  <si>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</si>
  <si>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</si>
  <si>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</si>
  <si>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</si>
  <si>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</si>
  <si>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</si>
  <si>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</si>
  <si>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</si>
  <si>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</si>
  <si>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</si>
  <si>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</si>
  <si>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</si>
  <si>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</si>
  <si>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</si>
  <si>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</si>
  <si>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</si>
  <si>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</si>
  <si>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</si>
  <si>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</si>
  <si>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</si>
  <si>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</si>
  <si>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</si>
  <si>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</si>
  <si>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</si>
  <si>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</si>
  <si>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</si>
  <si>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</si>
  <si>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</si>
  <si>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</si>
  <si>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</si>
  <si>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</si>
  <si>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</si>
  <si>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</si>
  <si>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</si>
  <si>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</si>
  <si>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</si>
  <si>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</si>
  <si>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</si>
  <si>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</si>
  <si>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</si>
  <si>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</si>
  <si>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</si>
  <si>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</si>
  <si>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</si>
  <si>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</si>
  <si>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</si>
  <si>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</si>
  <si>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</si>
  <si>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</si>
  <si>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</si>
  <si>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</si>
  <si>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</si>
  <si>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</si>
  <si>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</si>
  <si>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</si>
  <si>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</si>
  <si>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</si>
  <si>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</si>
  <si>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</si>
  <si>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</si>
  <si>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</si>
  <si>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</si>
  <si>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</si>
  <si>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</si>
  <si>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</si>
  <si>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</si>
  <si>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</si>
  <si>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</si>
  <si>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</si>
  <si>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</si>
  <si>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</si>
  <si>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</si>
  <si>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</si>
  <si>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</si>
  <si>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</si>
  <si>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</si>
  <si>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</si>
  <si>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</si>
  <si>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</si>
  <si>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</si>
  <si>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</si>
  <si>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</si>
  <si>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</si>
  <si>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</si>
  <si>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</si>
  <si>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</si>
  <si>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</si>
  <si>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</si>
  <si>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</si>
  <si>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</si>
  <si>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</si>
  <si>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</si>
  <si>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</si>
  <si>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</si>
  <si>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</si>
  <si>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</si>
  <si>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</si>
  <si>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</si>
  <si>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</si>
  <si>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</si>
  <si>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</si>
  <si>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</si>
  <si>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</si>
  <si>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</si>
  <si>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</si>
  <si>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</si>
  <si>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</si>
  <si>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</si>
  <si>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</si>
  <si>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</si>
  <si>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</si>
  <si>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</si>
  <si>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</si>
  <si>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</si>
  <si>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</si>
  <si>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</si>
  <si>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</si>
  <si>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</si>
  <si>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</si>
  <si>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</si>
  <si>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</si>
  <si>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</si>
  <si>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</si>
  <si>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</si>
  <si>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</si>
  <si>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</si>
  <si>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</si>
  <si>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</si>
  <si>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</si>
  <si>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</si>
  <si>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</si>
  <si>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</si>
  <si>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</si>
  <si>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</si>
  <si>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</si>
  <si>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</si>
  <si>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</si>
  <si>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</si>
  <si>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</si>
  <si>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</si>
  <si>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</si>
  <si>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</si>
  <si>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</si>
  <si>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</si>
  <si>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</si>
  <si>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</si>
  <si>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</si>
  <si>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</si>
  <si>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</si>
  <si>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</si>
  <si>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</si>
  <si>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</si>
  <si>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</si>
  <si>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</si>
  <si>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</si>
  <si>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</si>
  <si>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</si>
  <si>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</si>
  <si>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</si>
  <si>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</si>
  <si>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</si>
  <si>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</si>
  <si>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</si>
  <si>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</si>
  <si>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</si>
  <si>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</si>
  <si>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</si>
  <si>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</si>
  <si>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</si>
  <si>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</si>
  <si>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</si>
  <si>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</si>
  <si>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</si>
  <si>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</si>
  <si>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</si>
  <si>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</si>
  <si>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</si>
  <si>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</si>
  <si>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</si>
  <si>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</si>
  <si>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</si>
  <si>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</si>
  <si>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</si>
  <si>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</si>
  <si>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</si>
  <si>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</si>
  <si>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</si>
  <si>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</si>
  <si>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</si>
  <si>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</si>
  <si>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</si>
  <si>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</si>
  <si>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</si>
  <si>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</si>
  <si>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</si>
  <si>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</si>
  <si>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</si>
  <si>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</si>
  <si>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</si>
  <si>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</si>
  <si>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</si>
  <si>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</si>
  <si>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</si>
  <si>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</si>
  <si>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</si>
  <si>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</si>
  <si>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</si>
  <si>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</si>
  <si>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</si>
  <si>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</si>
  <si>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</si>
  <si>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</si>
  <si>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</si>
  <si>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</si>
  <si>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</si>
  <si>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</si>
  <si>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</si>
  <si>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</si>
  <si>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</si>
  <si>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</si>
  <si>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</si>
  <si>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</si>
  <si>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</si>
  <si>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</si>
  <si>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</si>
  <si>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</si>
  <si>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</si>
  <si>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</si>
  <si>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</si>
  <si>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</si>
  <si>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</si>
  <si>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</si>
  <si>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</si>
  <si>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</si>
  <si>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</si>
  <si>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</si>
  <si>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</si>
  <si>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</si>
  <si>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</si>
  <si>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</si>
  <si>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</si>
  <si>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</si>
  <si>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</si>
  <si>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</si>
  <si>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</si>
  <si>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</si>
  <si>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</si>
  <si>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</si>
  <si>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</si>
  <si>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</si>
  <si>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</si>
  <si>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</si>
  <si>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</si>
  <si>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</si>
  <si>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</si>
  <si>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</si>
  <si>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</si>
  <si>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</si>
  <si>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</si>
  <si>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</si>
  <si>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</si>
  <si>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</si>
  <si>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</si>
  <si>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</si>
  <si>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</si>
  <si>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</si>
  <si>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</si>
  <si>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</si>
  <si>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</si>
  <si>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</si>
  <si>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</si>
  <si>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</si>
  <si>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</si>
  <si>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</si>
  <si>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</si>
  <si>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</si>
  <si>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</si>
  <si>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</si>
  <si>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</si>
  <si>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</si>
  <si>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</si>
  <si>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</si>
  <si>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</si>
  <si>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</si>
  <si>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</si>
  <si>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</si>
  <si>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</si>
  <si>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</si>
  <si>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</si>
  <si>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</si>
  <si>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</si>
  <si>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</si>
  <si>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</si>
  <si>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</si>
  <si>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</si>
  <si>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</si>
  <si>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</si>
  <si>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</si>
  <si>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</si>
  <si>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</si>
  <si>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</si>
  <si>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</si>
  <si>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</si>
  <si>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</si>
  <si>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</si>
  <si>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</si>
  <si>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</si>
  <si>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</si>
  <si>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</si>
  <si>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</si>
  <si>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</si>
  <si>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</si>
  <si>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</si>
  <si>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</si>
  <si>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</si>
  <si>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</si>
  <si>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</si>
  <si>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</si>
  <si>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</si>
  <si>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</si>
  <si>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</si>
  <si>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</si>
  <si>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</si>
  <si>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</si>
  <si>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</si>
  <si>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</si>
  <si>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</si>
  <si>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</si>
  <si>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</si>
  <si>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</si>
  <si>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</si>
  <si>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</si>
  <si>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</si>
  <si>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</si>
  <si>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</si>
  <si>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</si>
  <si>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</si>
  <si>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</si>
  <si>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</si>
  <si>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</si>
  <si>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</si>
  <si>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</si>
  <si>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</si>
  <si>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</si>
  <si>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</si>
  <si>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</si>
  <si>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</si>
  <si>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</si>
  <si>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</si>
  <si>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</si>
  <si>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</si>
  <si>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</si>
  <si>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</si>
  <si>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</si>
  <si>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</si>
  <si>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</si>
  <si>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</si>
  <si>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</si>
  <si>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</si>
  <si>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</si>
  <si>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</si>
  <si>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</si>
  <si>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</si>
  <si>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</si>
  <si>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</si>
  <si>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</si>
  <si>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</si>
  <si>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</si>
  <si>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</si>
  <si>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</si>
  <si>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</si>
  <si>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</si>
  <si>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</si>
  <si>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</si>
  <si>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</si>
  <si>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</si>
  <si>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</si>
  <si>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</si>
  <si>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</si>
  <si>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</si>
  <si>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</si>
  <si>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</si>
  <si>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</si>
  <si>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</si>
  <si>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</si>
  <si>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</si>
  <si>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</si>
  <si>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</si>
  <si>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</si>
  <si>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</si>
  <si>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</si>
  <si>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</si>
  <si>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</si>
  <si>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</si>
  <si>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</si>
  <si>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</si>
  <si>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</si>
  <si>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</si>
  <si>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</si>
  <si>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</si>
  <si>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</si>
  <si>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</si>
  <si>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</si>
  <si>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</si>
  <si>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</si>
  <si>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</si>
  <si>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</si>
  <si>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</si>
  <si>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</si>
  <si>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</si>
  <si>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</si>
  <si>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</si>
  <si>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</si>
  <si>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</si>
  <si>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</si>
  <si>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</si>
  <si>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</si>
  <si>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</si>
  <si>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</si>
  <si>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</si>
  <si>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</si>
  <si>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</si>
  <si>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</si>
  <si>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</si>
  <si>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</si>
  <si>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</si>
  <si>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</si>
  <si>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</si>
  <si>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</si>
  <si>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</si>
  <si>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</si>
  <si>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</si>
  <si>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</si>
  <si>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</si>
  <si>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</si>
  <si>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</si>
  <si>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</si>
  <si>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</si>
  <si>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</si>
  <si>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</si>
  <si>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</si>
  <si>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</si>
  <si>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</si>
  <si>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</si>
  <si>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</si>
  <si>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</si>
  <si>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</si>
  <si>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</si>
  <si>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</si>
  <si>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</si>
  <si>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</si>
  <si>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</si>
  <si>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</si>
  <si>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</si>
  <si>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</si>
  <si>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</si>
  <si>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</si>
  <si>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</si>
  <si>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</si>
  <si>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</si>
  <si>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</si>
  <si>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</si>
  <si>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</si>
  <si>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</si>
  <si>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</si>
  <si>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</si>
  <si>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</si>
  <si>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</si>
  <si>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</si>
  <si>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</si>
  <si>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</si>
  <si>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</si>
  <si>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</si>
  <si>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</si>
  <si>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</si>
  <si>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</si>
  <si>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</si>
  <si>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</si>
  <si>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</si>
  <si>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</si>
  <si>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</si>
  <si>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</si>
  <si>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</si>
  <si>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</si>
  <si>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</si>
  <si>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</si>
  <si>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</si>
  <si>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</si>
  <si>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</si>
  <si>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</si>
  <si>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</si>
  <si>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</si>
  <si>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</si>
  <si>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</si>
  <si>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</si>
  <si>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</si>
  <si>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</si>
  <si>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</si>
  <si>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</si>
  <si>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</si>
  <si>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</si>
  <si>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</si>
  <si>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</si>
  <si>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</si>
  <si>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</si>
  <si>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</si>
  <si>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</si>
  <si>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</si>
  <si>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</si>
  <si>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</si>
  <si>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</si>
  <si>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</si>
  <si>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</si>
  <si>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</si>
  <si>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</si>
  <si>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</si>
  <si>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</si>
  <si>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</si>
  <si>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</si>
  <si>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</si>
  <si>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</si>
  <si>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</si>
  <si>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</si>
  <si>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</si>
  <si>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</si>
  <si>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</si>
  <si>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</si>
  <si>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</si>
  <si>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</si>
  <si>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</si>
  <si>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</si>
  <si>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</si>
  <si>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</si>
  <si>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</si>
  <si>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</si>
  <si>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</si>
  <si>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</si>
  <si>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</si>
  <si>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</si>
  <si>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</si>
  <si>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</si>
  <si>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</si>
  <si>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</si>
  <si>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</si>
  <si>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</si>
  <si>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</si>
  <si>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</si>
  <si>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</si>
  <si>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</si>
  <si>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</si>
  <si>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</si>
  <si>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</si>
  <si>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</si>
  <si>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</si>
  <si>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</si>
  <si>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</si>
  <si>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</si>
  <si>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</si>
  <si>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</si>
  <si>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</si>
  <si>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</si>
  <si>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</si>
  <si>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</si>
  <si>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</si>
  <si>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</si>
  <si>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</si>
  <si>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</si>
  <si>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</si>
  <si>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</si>
  <si>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</si>
  <si>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</si>
  <si>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</si>
  <si>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</si>
  <si>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</si>
  <si>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</si>
  <si>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</si>
  <si>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</si>
  <si>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</si>
  <si>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</si>
  <si>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</si>
  <si>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</si>
  <si>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</si>
  <si>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</si>
  <si>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</si>
  <si>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</si>
  <si>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</si>
  <si>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</si>
  <si>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</si>
  <si>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</si>
  <si>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</si>
  <si>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</si>
  <si>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</si>
  <si>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</si>
  <si>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</si>
  <si>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</si>
  <si>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</si>
  <si>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</si>
  <si>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</si>
  <si>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</si>
  <si>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</si>
  <si>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</si>
  <si>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</si>
  <si>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</si>
  <si>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</si>
  <si>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</si>
  <si>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</si>
  <si>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</si>
  <si>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</si>
  <si>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</si>
  <si>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</si>
  <si>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</si>
  <si>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</si>
  <si>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</si>
  <si>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</si>
  <si>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</si>
  <si>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</si>
  <si>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</si>
  <si>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</si>
  <si>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</si>
  <si>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</si>
  <si>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</si>
  <si>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</si>
  <si>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</si>
  <si>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</si>
  <si>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</si>
  <si>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</si>
  <si>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</si>
  <si>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</si>
  <si>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</si>
  <si>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</si>
  <si>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</si>
  <si>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</si>
  <si>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</si>
  <si>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</si>
  <si>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</si>
  <si>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</si>
  <si>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</si>
  <si>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</si>
  <si>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</si>
  <si>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</si>
  <si>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</si>
  <si>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</si>
  <si>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</si>
  <si>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</si>
  <si>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</si>
  <si>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</si>
  <si>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</si>
  <si>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</si>
  <si>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</si>
  <si>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</si>
  <si>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</si>
  <si>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</si>
  <si>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</si>
  <si>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</si>
  <si>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</si>
  <si>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</si>
  <si>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</si>
  <si>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</si>
  <si>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</si>
  <si>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</si>
  <si>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</si>
  <si>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</si>
  <si>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</si>
  <si>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</si>
  <si>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</si>
  <si>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</si>
  <si>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</si>
  <si>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</si>
  <si>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</si>
  <si>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</si>
  <si>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</si>
  <si>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</si>
  <si>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</si>
  <si>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</si>
  <si>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</si>
  <si>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</si>
  <si>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</si>
  <si>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</si>
  <si>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</si>
  <si>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</si>
  <si>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</si>
  <si>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</si>
  <si>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</si>
  <si>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</si>
  <si>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</si>
  <si>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</si>
  <si>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</si>
  <si>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</si>
  <si>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</si>
  <si>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</si>
  <si>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</si>
  <si>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</si>
  <si>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</si>
  <si>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</si>
  <si>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</si>
  <si>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</si>
  <si>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</si>
  <si>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</si>
  <si>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</si>
  <si>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</si>
  <si>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</si>
  <si>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</si>
  <si>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</si>
  <si>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</si>
  <si>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</si>
  <si>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</si>
  <si>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</si>
  <si>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</si>
  <si>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</si>
  <si>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</si>
  <si>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</si>
  <si>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</si>
  <si>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</si>
  <si>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</si>
  <si>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</si>
  <si>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</si>
  <si>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</si>
  <si>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</si>
  <si>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</si>
  <si>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</si>
  <si>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</si>
  <si>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</si>
  <si>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</si>
  <si>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</si>
  <si>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</si>
  <si>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</si>
  <si>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</si>
  <si>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</si>
  <si>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</si>
  <si>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</si>
  <si>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</si>
  <si>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</si>
  <si>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</si>
  <si>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</si>
  <si>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</si>
  <si>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</si>
  <si>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</si>
  <si>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</si>
  <si>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</si>
  <si>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</si>
  <si>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</si>
  <si>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</si>
  <si>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</si>
  <si>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</si>
  <si>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</si>
  <si>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</si>
  <si>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</si>
  <si>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</si>
  <si>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</si>
  <si>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</si>
  <si>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</si>
  <si>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</si>
  <si>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</si>
  <si>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</si>
  <si>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</si>
  <si>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</si>
  <si>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</si>
  <si>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</si>
  <si>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</si>
  <si>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</si>
  <si>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</si>
  <si>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</si>
  <si>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</si>
  <si>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</si>
  <si>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</si>
  <si>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</si>
  <si>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</si>
  <si>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</si>
  <si>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</si>
  <si>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</si>
  <si>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</si>
  <si>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</si>
  <si>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</si>
  <si>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</si>
  <si>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</si>
  <si>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</si>
  <si>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</si>
  <si>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</si>
  <si>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</si>
  <si>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</si>
  <si>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</si>
  <si>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</si>
  <si>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</si>
  <si>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</si>
  <si>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</si>
  <si>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</si>
  <si>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</si>
  <si>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</si>
  <si>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</si>
  <si>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</si>
  <si>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</si>
  <si>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</si>
  <si>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</si>
  <si>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</si>
  <si>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</si>
  <si>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</si>
  <si>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</si>
  <si>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</si>
  <si>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</si>
  <si>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</si>
  <si>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</si>
  <si>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</si>
  <si>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</si>
  <si>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</si>
  <si>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</si>
  <si>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</si>
  <si>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</si>
  <si>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</si>
  <si>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</si>
  <si>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</si>
  <si>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</si>
  <si>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</si>
  <si>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</si>
  <si>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</si>
  <si>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</si>
  <si>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</si>
  <si>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</si>
  <si>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</si>
  <si>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</si>
  <si>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</si>
  <si>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</si>
  <si>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</si>
  <si>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</si>
  <si>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</si>
  <si>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</si>
  <si>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</si>
  <si>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</si>
  <si>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</si>
  <si>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</si>
  <si>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</si>
  <si>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</si>
  <si>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</si>
  <si>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</si>
  <si>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</si>
  <si>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</si>
  <si>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</si>
  <si>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</si>
  <si>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</si>
  <si>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</si>
  <si>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</si>
  <si>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</si>
  <si>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</si>
  <si>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</si>
  <si>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</si>
  <si>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</si>
  <si>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</si>
  <si>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</si>
  <si>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</si>
  <si>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</si>
  <si>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</si>
  <si>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</si>
  <si>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</si>
  <si>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</si>
  <si>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</si>
  <si>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</si>
  <si>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</si>
  <si>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</si>
  <si>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</si>
  <si>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</si>
  <si>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</si>
  <si>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</si>
  <si>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</si>
  <si>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</si>
  <si>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</si>
  <si>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</si>
  <si>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</si>
  <si>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</si>
  <si>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</si>
  <si>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</si>
  <si>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</si>
  <si>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</si>
  <si>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</si>
  <si>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</si>
  <si>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</si>
  <si>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</si>
  <si>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</si>
  <si>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</si>
  <si>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</si>
  <si>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</si>
  <si>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</si>
  <si>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</si>
  <si>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</si>
  <si>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</si>
  <si>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</si>
  <si>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</si>
  <si>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</si>
  <si>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</si>
  <si>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</si>
  <si>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</si>
  <si>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</si>
  <si>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</si>
  <si>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</si>
  <si>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</si>
  <si>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</si>
  <si>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</si>
  <si>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</si>
  <si>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</si>
  <si>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</si>
  <si>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</si>
  <si>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</si>
  <si>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</si>
  <si>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</si>
  <si>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</si>
  <si>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</si>
  <si>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</si>
  <si>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</si>
  <si>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</si>
  <si>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</si>
  <si>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</si>
  <si>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</si>
  <si>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</si>
  <si>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</si>
  <si>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</si>
  <si>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</si>
  <si>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</si>
  <si>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</si>
  <si>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</si>
  <si>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</si>
  <si>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</si>
  <si>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</si>
  <si>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</si>
  <si>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</si>
  <si>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</si>
  <si>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</si>
  <si>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</si>
  <si>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</si>
  <si>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</si>
  <si>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</si>
  <si>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</si>
  <si>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</si>
  <si>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</si>
  <si>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</si>
  <si>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</si>
  <si>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</si>
  <si>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</si>
  <si>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</si>
  <si>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</si>
  <si>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</si>
  <si>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</si>
  <si>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</si>
  <si>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</si>
  <si>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</si>
  <si>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</si>
  <si>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</si>
  <si>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</si>
  <si>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</si>
  <si>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</si>
  <si>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</si>
  <si>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</si>
  <si>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</si>
  <si>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</si>
  <si>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</si>
  <si>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</si>
  <si>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</si>
  <si>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</si>
  <si>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</si>
  <si>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</si>
  <si>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</si>
  <si>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</si>
  <si>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</si>
  <si>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</si>
  <si>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</si>
  <si>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</si>
  <si>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</si>
  <si>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</si>
  <si>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</si>
  <si>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</si>
  <si>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</si>
  <si>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</si>
  <si>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</si>
  <si>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</si>
  <si>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</si>
  <si>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</si>
  <si>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</si>
  <si>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</si>
  <si>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</si>
  <si>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</si>
  <si>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</si>
  <si>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</si>
  <si>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</si>
  <si>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</si>
  <si>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</si>
  <si>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</si>
  <si>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</si>
  <si>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</si>
  <si>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</si>
  <si>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</si>
  <si>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</si>
  <si>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</si>
  <si>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</si>
  <si>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</si>
  <si>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</si>
  <si>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</si>
  <si>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</si>
  <si>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</si>
  <si>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</si>
  <si>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</si>
  <si>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</si>
  <si>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</si>
  <si>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</si>
  <si>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</si>
  <si>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</si>
  <si>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</si>
  <si>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</si>
  <si>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</si>
  <si>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</si>
  <si>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</si>
  <si>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</si>
  <si>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</si>
  <si>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</si>
  <si>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</si>
  <si>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</si>
  <si>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</si>
  <si>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</si>
  <si>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</si>
  <si>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</si>
  <si>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</si>
  <si>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</si>
  <si>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</si>
  <si>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</si>
  <si>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</si>
  <si>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</si>
  <si>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</si>
  <si>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</si>
  <si>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</si>
  <si>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</si>
  <si>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</si>
  <si>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</si>
  <si>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</si>
  <si>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</si>
  <si>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</si>
  <si>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</si>
  <si>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</si>
  <si>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</si>
  <si>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</si>
  <si>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</si>
  <si>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</si>
  <si>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</si>
  <si>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</si>
  <si>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</si>
  <si>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</si>
  <si>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</si>
  <si>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</si>
  <si>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</si>
  <si>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</si>
  <si>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</si>
  <si>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</si>
  <si>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</si>
  <si>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</si>
  <si>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</si>
  <si>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</si>
  <si>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</si>
  <si>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</si>
  <si>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</si>
  <si>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</si>
  <si>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</si>
  <si>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</si>
  <si>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</si>
  <si>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</si>
  <si>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</si>
  <si>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</si>
  <si>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</si>
  <si>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</si>
  <si>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</si>
  <si>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</si>
  <si>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</si>
  <si>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</si>
  <si>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</si>
  <si>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</si>
  <si>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</si>
  <si>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</si>
  <si>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</si>
  <si>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</si>
  <si>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</si>
  <si>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</si>
  <si>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</si>
  <si>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</si>
  <si>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</si>
  <si>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</si>
  <si>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</si>
  <si>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</si>
  <si>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</si>
  <si>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</si>
  <si>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</si>
  <si>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</si>
  <si>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</si>
  <si>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</si>
  <si>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</si>
  <si>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</si>
  <si>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</si>
  <si>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</si>
  <si>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</si>
  <si>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</si>
  <si>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</si>
  <si>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</si>
  <si>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</si>
  <si>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</si>
  <si>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</si>
  <si>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</si>
  <si>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</si>
  <si>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</si>
  <si>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</si>
  <si>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</si>
  <si>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</si>
  <si>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</si>
  <si>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</si>
  <si>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</si>
  <si>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</si>
  <si>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</si>
  <si>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</si>
  <si>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</si>
  <si>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</si>
  <si>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</si>
  <si>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</si>
  <si>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</si>
  <si>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</si>
  <si>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</si>
  <si>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</si>
  <si>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</si>
  <si>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</si>
  <si>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</si>
  <si>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</si>
  <si>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</si>
  <si>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</si>
  <si>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</si>
  <si>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</si>
  <si>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</si>
  <si>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</si>
  <si>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</si>
  <si>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</si>
  <si>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</si>
  <si>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</si>
  <si>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</si>
  <si>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</si>
  <si>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</si>
  <si>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</si>
  <si>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</si>
  <si>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</si>
  <si>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</si>
  <si>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</si>
  <si>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</si>
  <si>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</si>
  <si>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</si>
  <si>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</si>
  <si>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</si>
  <si>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</si>
  <si>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</si>
  <si>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</si>
  <si>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</si>
  <si>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</si>
  <si>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</si>
  <si>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</si>
  <si>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</si>
  <si>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</si>
  <si>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</si>
  <si>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</si>
  <si>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</si>
  <si>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</si>
  <si>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</si>
  <si>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</si>
  <si>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</si>
  <si>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</si>
  <si>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</si>
  <si>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</si>
  <si>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</si>
  <si>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</si>
  <si>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</si>
  <si>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</si>
  <si>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</si>
  <si>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</si>
  <si>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</si>
  <si>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</si>
  <si>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</si>
  <si>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</si>
  <si>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</si>
  <si>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</si>
  <si>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</si>
  <si>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</si>
  <si>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</si>
  <si>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</si>
  <si>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</si>
  <si>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</si>
  <si>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</si>
  <si>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</si>
  <si>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</si>
  <si>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</si>
  <si>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</si>
  <si>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</si>
  <si>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</si>
  <si>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</si>
  <si>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</si>
  <si>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</si>
  <si>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</si>
  <si>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</si>
  <si>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</si>
  <si>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</si>
  <si>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</si>
  <si>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</si>
  <si>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</si>
  <si>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</si>
  <si>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</si>
  <si>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</si>
  <si>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</si>
  <si>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</si>
  <si>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</si>
  <si>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</si>
  <si>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</si>
  <si>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</si>
  <si>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</si>
  <si>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</si>
  <si>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</si>
  <si>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</si>
  <si>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</si>
  <si>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</si>
  <si>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</si>
  <si>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</si>
  <si>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</si>
  <si>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</si>
  <si>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</si>
  <si>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</si>
  <si>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</si>
  <si>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</si>
  <si>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</si>
  <si>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</si>
  <si>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</si>
  <si>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</si>
  <si>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</si>
  <si>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</si>
  <si>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</si>
  <si>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</si>
  <si>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</si>
  <si>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</si>
  <si>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</si>
  <si>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</si>
  <si>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</si>
  <si>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</si>
  <si>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</si>
  <si>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</si>
  <si>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</si>
  <si>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</si>
  <si>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</si>
  <si>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</si>
  <si>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</si>
  <si>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</si>
  <si>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</si>
  <si>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</si>
  <si>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</si>
  <si>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</si>
  <si>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</si>
  <si>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</si>
  <si>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</si>
  <si>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</si>
  <si>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</si>
  <si>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</si>
  <si>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</si>
  <si>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</si>
  <si>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</si>
  <si>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</si>
  <si>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</si>
  <si>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</si>
  <si>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</si>
  <si>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</si>
  <si>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</si>
  <si>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</si>
  <si>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</si>
  <si>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</si>
  <si>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</si>
  <si>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</si>
  <si>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</si>
  <si>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</si>
  <si>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</si>
  <si>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</si>
  <si>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</si>
  <si>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</si>
  <si>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</si>
  <si>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</si>
  <si>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</si>
  <si>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</si>
  <si>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</si>
  <si>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</si>
  <si>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</si>
  <si>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</si>
  <si>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</si>
  <si>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</si>
  <si>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</si>
  <si>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</si>
  <si>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</si>
  <si>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</si>
  <si>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</si>
  <si>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</si>
  <si>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</si>
  <si>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</si>
  <si>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</si>
  <si>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</si>
  <si>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</si>
  <si>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</si>
  <si>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</si>
  <si>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</si>
  <si>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</si>
  <si>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</si>
  <si>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</si>
  <si>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</si>
  <si>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</si>
  <si>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</si>
  <si>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</si>
  <si>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</si>
  <si>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</si>
  <si>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</si>
  <si>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</si>
  <si>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</si>
  <si>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</si>
  <si>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</si>
  <si>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</si>
  <si>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</si>
  <si>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</si>
  <si>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</si>
  <si>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</si>
  <si>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</si>
  <si>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</si>
  <si>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</si>
  <si>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</si>
  <si>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</si>
  <si>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</si>
  <si>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</si>
  <si>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</si>
  <si>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</si>
  <si>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</si>
  <si>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</si>
  <si>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</si>
  <si>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</si>
  <si>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</si>
  <si>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</si>
  <si>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</si>
  <si>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</si>
  <si>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</si>
  <si>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</si>
  <si>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</si>
  <si>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</si>
  <si>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</si>
  <si>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</si>
  <si>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</si>
  <si>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</si>
  <si>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</si>
  <si>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</si>
  <si>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</si>
  <si>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</si>
  <si>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</si>
  <si>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</si>
  <si>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</si>
  <si>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</si>
  <si>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</si>
  <si>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</si>
  <si>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</si>
  <si>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</si>
  <si>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</si>
  <si>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</si>
  <si>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</si>
  <si>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</si>
  <si>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</si>
  <si>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</si>
  <si>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</si>
  <si>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</si>
  <si>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</si>
  <si>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</si>
  <si>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</si>
  <si>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</si>
  <si>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</si>
  <si>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</si>
  <si>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</si>
  <si>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</si>
  <si>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</si>
  <si>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</si>
  <si>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</si>
  <si>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</si>
  <si>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</si>
  <si>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</si>
  <si>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</si>
  <si>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</si>
  <si>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</si>
  <si>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</si>
  <si>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</si>
  <si>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</si>
  <si>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</si>
  <si>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</si>
  <si>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</si>
  <si>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</si>
  <si>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</si>
  <si>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</si>
  <si>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</si>
  <si>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</si>
  <si>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</si>
  <si>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</si>
  <si>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</si>
  <si>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</si>
  <si>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</si>
  <si>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</si>
  <si>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</si>
  <si>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</si>
  <si>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</si>
  <si>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</si>
  <si>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</si>
  <si>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</si>
  <si>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</si>
  <si>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</si>
  <si>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</si>
  <si>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</si>
  <si>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</si>
  <si>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</si>
  <si>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</si>
  <si>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</si>
  <si>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</si>
  <si>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</si>
  <si>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</si>
  <si>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</si>
  <si>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</si>
  <si>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</si>
  <si>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</si>
  <si>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</si>
  <si>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</si>
  <si>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</si>
  <si>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</si>
  <si>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</si>
  <si>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</si>
  <si>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</si>
  <si>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</si>
  <si>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</si>
  <si>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</si>
  <si>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</si>
  <si>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</si>
  <si>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</si>
  <si>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</si>
  <si>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</si>
  <si>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</si>
  <si>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</si>
  <si>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</si>
  <si>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</si>
  <si>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</si>
  <si>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</si>
  <si>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</si>
  <si>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</si>
  <si>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</si>
  <si>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</si>
  <si>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</si>
  <si>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</si>
  <si>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</si>
  <si>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</si>
  <si>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</si>
  <si>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</si>
  <si>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</si>
  <si>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</si>
  <si>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</si>
  <si>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</si>
  <si>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</si>
  <si>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</si>
  <si>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</si>
  <si>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</si>
  <si>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</si>
  <si>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</si>
  <si>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</si>
  <si>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</si>
  <si>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</si>
  <si>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</si>
  <si>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</si>
  <si>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</si>
  <si>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</si>
  <si>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</si>
  <si>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</si>
  <si>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</si>
  <si>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</si>
  <si>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</si>
  <si>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</si>
  <si>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</si>
  <si>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</si>
  <si>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</si>
  <si>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</si>
  <si>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</si>
  <si>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</si>
  <si>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</si>
  <si>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</si>
  <si>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</si>
  <si>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</si>
  <si>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</si>
  <si>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</si>
  <si>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</si>
  <si>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</si>
  <si>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</si>
  <si>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</si>
  <si>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</si>
  <si>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</si>
  <si>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</si>
  <si>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</si>
  <si>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</si>
  <si>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</si>
  <si>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</si>
  <si>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</si>
  <si>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</si>
  <si>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</si>
  <si>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</si>
  <si>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</si>
  <si>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</si>
  <si>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</si>
  <si>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</si>
  <si>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</si>
  <si>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</si>
  <si>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</si>
  <si>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</si>
  <si>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</si>
  <si>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</si>
  <si>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</si>
  <si>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</si>
  <si>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</si>
  <si>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</si>
  <si>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</si>
  <si>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</si>
  <si>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</si>
  <si>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</si>
  <si>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</si>
  <si>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</si>
  <si>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</si>
  <si>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</si>
  <si>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</si>
  <si>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</si>
  <si>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</si>
  <si>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</si>
  <si>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</si>
  <si>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</si>
  <si>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</si>
  <si>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</si>
  <si>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</si>
  <si>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</si>
  <si>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</si>
  <si>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</si>
  <si>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</si>
  <si>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</si>
  <si>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</si>
  <si>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</si>
  <si>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</si>
  <si>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</si>
  <si>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</si>
  <si>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</si>
  <si>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</si>
  <si>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</si>
  <si>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</si>
  <si>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</si>
  <si>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</si>
  <si>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</si>
  <si>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</si>
  <si>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</si>
  <si>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</si>
  <si>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</si>
  <si>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</si>
  <si>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</si>
  <si>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</si>
  <si>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</si>
  <si>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</si>
  <si>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</si>
  <si>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</si>
  <si>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</si>
  <si>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</si>
  <si>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</si>
  <si>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</si>
  <si>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</si>
  <si>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</si>
  <si>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</si>
  <si>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</si>
  <si>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</si>
  <si>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</si>
  <si>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</si>
  <si>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</si>
  <si>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</si>
  <si>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</si>
  <si>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</si>
  <si>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</si>
  <si>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</si>
  <si>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</si>
  <si>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</si>
  <si>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</si>
  <si>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</si>
  <si>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</si>
  <si>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</si>
  <si>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</si>
  <si>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</si>
  <si>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</si>
  <si>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</si>
  <si>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</si>
  <si>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</si>
  <si>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</si>
  <si>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</si>
  <si>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</si>
  <si>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</si>
  <si>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</si>
  <si>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</si>
  <si>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</si>
  <si>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</si>
  <si>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</si>
  <si>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</si>
  <si>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</si>
  <si>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</si>
  <si>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</si>
  <si>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</si>
  <si>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</si>
  <si>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</si>
  <si>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</si>
  <si>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</si>
  <si>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</si>
  <si>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</si>
  <si>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</si>
  <si>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</si>
  <si>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</si>
  <si>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</si>
  <si>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</si>
  <si>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</si>
  <si>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</si>
  <si>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</si>
  <si>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</si>
  <si>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</si>
  <si>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</si>
  <si>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</si>
  <si>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</si>
  <si>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</si>
  <si>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</si>
  <si>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</si>
  <si>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</si>
  <si>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</si>
  <si>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</si>
  <si>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</si>
  <si>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</si>
  <si>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</si>
  <si>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</si>
  <si>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</si>
  <si>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</si>
  <si>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</si>
  <si>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</si>
  <si>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</si>
  <si>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</si>
  <si>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</si>
  <si>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</si>
  <si>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</si>
  <si>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</si>
  <si>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</si>
  <si>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</si>
  <si>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</si>
  <si>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</si>
  <si>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</si>
  <si>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</si>
  <si>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</si>
  <si>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</si>
  <si>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</si>
  <si>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</si>
  <si>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</si>
  <si>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</si>
  <si>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</si>
  <si>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</si>
  <si>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</si>
  <si>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</si>
  <si>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</si>
  <si>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</si>
  <si>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</si>
  <si>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</si>
  <si>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</si>
  <si>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</si>
  <si>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</si>
  <si>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</si>
  <si>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</si>
  <si>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</si>
  <si>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</si>
  <si>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</si>
  <si>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</si>
  <si>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</si>
  <si>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</si>
  <si>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</si>
  <si>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</si>
  <si>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</si>
  <si>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</si>
  <si>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</si>
  <si>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</si>
  <si>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</si>
  <si>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</si>
  <si>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</si>
  <si>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</si>
  <si>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</si>
  <si>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</si>
  <si>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</si>
  <si>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</si>
  <si>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</si>
  <si>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</si>
  <si>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</si>
  <si>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</si>
  <si>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</si>
  <si>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</si>
  <si>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</si>
  <si>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</si>
  <si>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</si>
  <si>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</si>
  <si>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</si>
  <si>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</si>
  <si>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</si>
  <si>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</si>
  <si>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</si>
  <si>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</si>
  <si>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</si>
  <si>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</si>
  <si>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</si>
  <si>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</si>
  <si>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</si>
  <si>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</si>
  <si>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</si>
  <si>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</si>
  <si>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</si>
  <si>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</si>
  <si>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</si>
  <si>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</si>
  <si>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</si>
  <si>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</si>
  <si>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</si>
  <si>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</si>
  <si>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</si>
  <si>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</si>
  <si>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</si>
  <si>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</si>
  <si>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</si>
  <si>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</si>
  <si>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</si>
  <si>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</si>
  <si>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</si>
  <si>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</si>
  <si>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</si>
  <si>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</si>
  <si>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</si>
  <si>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</si>
  <si>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</si>
  <si>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</si>
  <si>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</si>
  <si>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</si>
  <si>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</si>
  <si>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</si>
  <si>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</si>
  <si>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</si>
  <si>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</si>
  <si>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</si>
  <si>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</si>
  <si>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</si>
  <si>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</si>
  <si>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</si>
  <si>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</si>
  <si>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</si>
  <si>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</si>
  <si>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</si>
  <si>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</si>
  <si>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</si>
  <si>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</si>
  <si>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</si>
  <si>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</si>
  <si>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</si>
  <si>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</si>
  <si>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</si>
  <si>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</si>
  <si>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</si>
  <si>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</si>
  <si>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</si>
  <si>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</si>
  <si>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</si>
  <si>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</si>
  <si>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</si>
  <si>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</si>
  <si>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</si>
  <si>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</si>
  <si>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</si>
  <si>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</si>
  <si>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</si>
  <si>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</si>
  <si>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</si>
  <si>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</si>
  <si>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</si>
  <si>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</si>
  <si>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</si>
  <si>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</si>
  <si>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</si>
  <si>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</si>
  <si>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</si>
  <si>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</si>
  <si>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</si>
  <si>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</si>
  <si>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</si>
  <si>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</si>
  <si>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</si>
  <si>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</si>
  <si>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</si>
  <si>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</si>
  <si>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</si>
  <si>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</si>
  <si>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</si>
  <si>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</si>
  <si>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</si>
  <si>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</si>
  <si>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</si>
  <si>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</si>
  <si>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</si>
  <si>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</si>
  <si>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</si>
  <si>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</si>
  <si>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</si>
  <si>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</si>
  <si>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</si>
  <si>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</si>
  <si>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</si>
  <si>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</si>
  <si>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</si>
  <si>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</si>
  <si>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</si>
  <si>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</si>
  <si>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</si>
  <si>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</si>
  <si>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</si>
  <si>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</si>
  <si>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</si>
  <si>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</si>
  <si>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</si>
  <si>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</si>
  <si>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</si>
  <si>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</si>
  <si>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</si>
  <si>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</si>
  <si>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</si>
  <si>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</si>
  <si>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</si>
  <si>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</si>
  <si>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</si>
  <si>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</si>
  <si>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</si>
  <si>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</si>
  <si>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</si>
  <si>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</si>
  <si>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</si>
  <si>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</si>
  <si>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</si>
  <si>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</si>
  <si>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</si>
  <si>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</si>
  <si>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</si>
  <si>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</si>
  <si>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</si>
  <si>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</si>
  <si>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</si>
  <si>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</si>
  <si>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</si>
  <si>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</si>
  <si>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</si>
  <si>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</si>
  <si>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</si>
  <si>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</si>
  <si>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</si>
  <si>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</si>
  <si>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</si>
  <si>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</si>
  <si>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</si>
  <si>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</si>
  <si>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</si>
  <si>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</si>
  <si>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</si>
  <si>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</si>
  <si>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</si>
  <si>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</si>
  <si>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</si>
  <si>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</si>
  <si>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</si>
  <si>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</si>
  <si>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</si>
  <si>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</si>
  <si>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</si>
  <si>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</si>
  <si>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</si>
  <si>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</si>
  <si>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</si>
  <si>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</si>
  <si>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</si>
  <si>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</si>
  <si>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</si>
  <si>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</si>
  <si>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</si>
  <si>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</si>
  <si>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</si>
  <si>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</si>
  <si>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</si>
  <si>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</si>
  <si>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</si>
  <si>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</si>
  <si>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</si>
  <si>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</si>
  <si>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</si>
  <si>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</si>
  <si>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</si>
  <si>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</si>
  <si>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</si>
  <si>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</si>
  <si>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</si>
  <si>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</si>
  <si>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</si>
  <si>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</si>
  <si>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</si>
  <si>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</si>
  <si>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</si>
  <si>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</si>
  <si>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</si>
  <si>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</si>
  <si>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</si>
  <si>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</si>
  <si>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</si>
  <si>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</si>
  <si>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</si>
  <si>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</si>
  <si>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</si>
  <si>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</si>
  <si>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</si>
  <si>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</si>
  <si>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</si>
  <si>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</si>
  <si>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</si>
  <si>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</si>
  <si>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</si>
  <si>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</si>
  <si>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</si>
  <si>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</si>
  <si>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</si>
  <si>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</si>
  <si>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</si>
  <si>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</si>
  <si>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</si>
  <si>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</si>
  <si>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</si>
  <si>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</si>
  <si>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</si>
  <si>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</si>
  <si>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</si>
  <si>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</si>
  <si>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</si>
  <si>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</si>
  <si>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</si>
  <si>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</si>
  <si>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</si>
  <si>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</si>
  <si>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</si>
  <si>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</si>
  <si>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</si>
  <si>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</si>
  <si>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</si>
  <si>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</si>
  <si>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</si>
  <si>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</si>
  <si>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</si>
  <si>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</si>
  <si>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</si>
  <si>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</si>
  <si>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</si>
  <si>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</si>
  <si>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</si>
  <si>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</si>
  <si>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</si>
  <si>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</si>
  <si>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</si>
  <si>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</si>
  <si>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</si>
  <si>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</si>
  <si>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</si>
  <si>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</si>
  <si>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</si>
  <si>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</si>
  <si>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</si>
  <si>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</si>
  <si>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</si>
  <si>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</si>
  <si>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</si>
  <si>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</si>
  <si>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</si>
  <si>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</si>
  <si>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</si>
  <si>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</si>
  <si>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</si>
  <si>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</si>
  <si>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</si>
  <si>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</si>
  <si>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</si>
  <si>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</si>
  <si>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</si>
  <si>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</si>
  <si>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</si>
  <si>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</si>
  <si>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</si>
  <si>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</si>
  <si>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</si>
  <si>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</si>
  <si>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</si>
  <si>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</si>
  <si>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</si>
  <si>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</si>
  <si>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</si>
  <si>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</si>
  <si>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</si>
  <si>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</si>
  <si>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</si>
  <si>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</si>
  <si>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</si>
  <si>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</si>
  <si>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</si>
  <si>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</si>
  <si>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</si>
  <si>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</si>
  <si>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</si>
  <si>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</si>
  <si>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</si>
  <si>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</si>
  <si>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</si>
  <si>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</si>
  <si>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</si>
  <si>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</si>
  <si>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</si>
  <si>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</si>
  <si>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</si>
  <si>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</si>
  <si>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</si>
  <si>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</si>
  <si>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</si>
  <si>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</si>
  <si>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</si>
  <si>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</si>
  <si>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</si>
  <si>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</si>
  <si>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</si>
  <si>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</si>
  <si>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</si>
  <si>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</si>
  <si>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</si>
  <si>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</si>
  <si>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</si>
  <si>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</si>
  <si>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</si>
  <si>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</si>
  <si>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</si>
  <si>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</si>
  <si>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</si>
  <si>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</si>
  <si>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</si>
  <si>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</si>
  <si>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</si>
  <si>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</si>
  <si>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</si>
  <si>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</si>
  <si>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</si>
  <si>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</si>
  <si>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</si>
  <si>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</si>
  <si>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</si>
  <si>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</si>
  <si>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</si>
  <si>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</si>
  <si>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</si>
  <si>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</si>
  <si>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</si>
  <si>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</si>
  <si>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</si>
  <si>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</si>
  <si>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</si>
  <si>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</si>
  <si>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</si>
  <si>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</si>
  <si>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</si>
  <si>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</si>
  <si>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</si>
  <si>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</si>
  <si>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</si>
  <si>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</si>
  <si>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</si>
  <si>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</si>
  <si>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</si>
  <si>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</si>
  <si>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</si>
  <si>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</si>
  <si>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</si>
  <si>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</si>
  <si>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</si>
  <si>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</si>
  <si>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</si>
  <si>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</si>
  <si>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</si>
  <si>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</si>
  <si>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</si>
  <si>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</si>
  <si>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</si>
  <si>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</si>
  <si>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</si>
  <si>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</si>
  <si>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</si>
  <si>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</si>
  <si>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</si>
  <si>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</si>
  <si>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</si>
  <si>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</si>
  <si>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</si>
  <si>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</si>
  <si>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</si>
  <si>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</si>
  <si>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</si>
  <si>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</si>
  <si>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</si>
  <si>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</si>
  <si>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</si>
  <si>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</si>
  <si>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</si>
  <si>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</si>
  <si>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</si>
  <si>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</si>
  <si>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</si>
  <si>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</si>
  <si>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</si>
  <si>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</si>
  <si>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</si>
  <si>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</si>
  <si>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</si>
  <si>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</si>
  <si>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</si>
  <si>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</si>
  <si>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</si>
  <si>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</si>
  <si>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</si>
  <si>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</si>
  <si>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</si>
  <si>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</si>
  <si>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</si>
  <si>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</si>
  <si>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</si>
  <si>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</si>
  <si>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</si>
  <si>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</si>
  <si>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</si>
  <si>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</si>
  <si>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</si>
  <si>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</si>
  <si>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</si>
  <si>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</si>
  <si>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</si>
  <si>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</si>
  <si>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</si>
  <si>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</si>
  <si>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</si>
  <si>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</si>
  <si>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</si>
  <si>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</si>
  <si>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</si>
  <si>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</si>
  <si>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</si>
  <si>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</si>
  <si>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</si>
  <si>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</si>
  <si>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</si>
  <si>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</si>
  <si>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</si>
  <si>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</si>
  <si>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</si>
  <si>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</si>
  <si>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</si>
  <si>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</si>
  <si>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</si>
  <si>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</si>
  <si>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</si>
  <si>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</si>
  <si>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</si>
  <si>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</si>
  <si>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</si>
  <si>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</si>
  <si>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</si>
  <si>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</si>
  <si>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</si>
  <si>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</si>
  <si>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</si>
  <si>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</si>
  <si>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</si>
  <si>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</si>
  <si>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</si>
  <si>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</si>
  <si>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</si>
  <si>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</si>
  <si>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</si>
  <si>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</si>
  <si>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</si>
  <si>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</si>
  <si>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</si>
  <si>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</si>
  <si>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</si>
  <si>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</si>
  <si>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</si>
  <si>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</si>
  <si>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</si>
  <si>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</si>
  <si>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</si>
  <si>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</si>
  <si>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</si>
  <si>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</si>
  <si>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</si>
  <si>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</si>
  <si>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</si>
  <si>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</si>
  <si>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</si>
  <si>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</si>
  <si>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</si>
  <si>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</si>
  <si>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</si>
  <si>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</si>
  <si>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</si>
  <si>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</si>
  <si>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</si>
  <si>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</si>
  <si>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</si>
  <si>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</si>
  <si>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</si>
  <si>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</si>
  <si>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</si>
  <si>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</si>
  <si>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</si>
  <si>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</si>
  <si>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</si>
  <si>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</si>
  <si>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</si>
  <si>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</si>
  <si>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</si>
  <si>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</si>
  <si>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</si>
  <si>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</si>
  <si>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</si>
  <si>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</si>
  <si>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</si>
  <si>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</si>
  <si>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</si>
  <si>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</si>
  <si>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</si>
  <si>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</si>
  <si>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</si>
  <si>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</si>
  <si>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</si>
  <si>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</si>
  <si>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</si>
  <si>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</si>
  <si>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</si>
  <si>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</si>
  <si>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</si>
  <si>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</si>
  <si>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</si>
  <si>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</si>
  <si>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</si>
  <si>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</si>
  <si>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</si>
  <si>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</si>
  <si>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</si>
  <si>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</si>
  <si>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</si>
  <si>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</si>
  <si>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</si>
  <si>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</si>
  <si>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</si>
  <si>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</si>
  <si>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</si>
  <si>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</si>
  <si>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</si>
  <si>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</si>
  <si>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</si>
  <si>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</si>
  <si>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</si>
  <si>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</si>
  <si>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</si>
  <si>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</si>
  <si>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</si>
  <si>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</si>
  <si>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</si>
  <si>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</si>
  <si>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</si>
  <si>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</si>
  <si>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</si>
  <si>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</si>
  <si>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</si>
  <si>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</si>
  <si>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</si>
  <si>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</si>
  <si>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</si>
  <si>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</si>
  <si>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</si>
  <si>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</si>
  <si>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</si>
  <si>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</si>
  <si>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</si>
  <si>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</si>
  <si>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</si>
  <si>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</si>
  <si>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</si>
  <si>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</si>
  <si>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</si>
  <si>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</si>
  <si>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</si>
  <si>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</si>
  <si>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</si>
  <si>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</si>
  <si>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</si>
  <si>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</si>
  <si>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</si>
  <si>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</si>
  <si>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</si>
  <si>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</si>
  <si>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</si>
  <si>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</si>
  <si>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</si>
  <si>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</si>
  <si>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</si>
  <si>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</si>
  <si>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</si>
  <si>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</si>
  <si>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</si>
  <si>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</si>
  <si>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</si>
  <si>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</si>
  <si>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</si>
  <si>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</si>
  <si>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</si>
  <si>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</si>
  <si>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</si>
  <si>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</si>
  <si>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</si>
  <si>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</si>
  <si>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</si>
  <si>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</si>
  <si>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</si>
  <si>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</si>
  <si>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</si>
  <si>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</si>
  <si>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</si>
  <si>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</si>
  <si>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</si>
  <si>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</si>
  <si>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</si>
  <si>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</si>
  <si>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</si>
  <si>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</si>
  <si>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</si>
  <si>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</si>
  <si>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</si>
  <si>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</si>
  <si>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</si>
  <si>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</si>
  <si>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</si>
  <si>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</si>
  <si>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</si>
  <si>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</si>
  <si>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</si>
  <si>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</si>
  <si>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</si>
  <si>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</si>
  <si>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</si>
  <si>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</si>
  <si>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</si>
  <si>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</si>
  <si>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</si>
  <si>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</si>
  <si>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</si>
  <si>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</si>
  <si>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</si>
  <si>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</si>
  <si>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</si>
  <si>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</si>
  <si>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</si>
  <si>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</si>
  <si>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</si>
  <si>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</si>
  <si>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</si>
  <si>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</si>
  <si>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</si>
  <si>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</si>
  <si>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</si>
  <si>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</si>
  <si>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</si>
  <si>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</si>
  <si>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</si>
  <si>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</si>
  <si>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</si>
  <si>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</si>
  <si>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</si>
  <si>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</si>
  <si>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</si>
  <si>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</si>
  <si>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</si>
  <si>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</si>
  <si>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</si>
  <si>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</si>
  <si>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</si>
  <si>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</si>
  <si>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</si>
  <si>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</si>
  <si>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</si>
  <si>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</si>
  <si>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</si>
  <si>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</si>
  <si>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</si>
  <si>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</si>
  <si>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</si>
  <si>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</si>
  <si>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</si>
  <si>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</si>
  <si>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</si>
  <si>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</si>
  <si>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</si>
  <si>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</si>
  <si>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</si>
  <si>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</si>
  <si>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</si>
  <si>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</si>
  <si>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</si>
  <si>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</si>
  <si>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</si>
  <si>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</si>
  <si>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</si>
  <si>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</si>
  <si>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</si>
  <si>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</si>
  <si>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</si>
  <si>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</si>
  <si>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</si>
  <si>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</si>
  <si>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</si>
  <si>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</si>
  <si>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</si>
  <si>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</si>
  <si>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</si>
  <si>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</si>
  <si>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</si>
  <si>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</si>
  <si>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</si>
  <si>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</si>
  <si>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</si>
  <si>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</si>
  <si>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</si>
  <si>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</si>
  <si>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</si>
  <si>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</si>
  <si>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</si>
  <si>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</si>
  <si>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</si>
  <si>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</si>
  <si>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</si>
  <si>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</si>
  <si>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</si>
  <si>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</si>
  <si>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</si>
  <si>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</si>
  <si>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</si>
  <si>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</si>
  <si>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</si>
  <si>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</si>
  <si>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</si>
  <si>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</si>
  <si>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</si>
  <si>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</si>
  <si>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</si>
  <si>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</si>
  <si>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</si>
  <si>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</si>
  <si>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</si>
  <si>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</si>
  <si>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</si>
  <si>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</si>
  <si>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</si>
  <si>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</si>
  <si>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</si>
  <si>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</si>
  <si>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</si>
  <si>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</si>
  <si>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</si>
  <si>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</si>
  <si>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</si>
  <si>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</si>
  <si>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</si>
  <si>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</si>
  <si>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</si>
  <si>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</si>
  <si>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</si>
  <si>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</si>
  <si>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</si>
  <si>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</si>
  <si>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</si>
  <si>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</si>
  <si>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</si>
  <si>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</si>
  <si>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</si>
  <si>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</si>
  <si>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</si>
  <si>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</si>
  <si>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</si>
  <si>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</si>
  <si>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</si>
  <si>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</si>
  <si>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</si>
  <si>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</si>
  <si>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</si>
  <si>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</si>
  <si>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</si>
  <si>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</si>
  <si>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</si>
  <si>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</si>
  <si>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</si>
  <si>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</si>
  <si>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</si>
  <si>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</si>
  <si>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</si>
  <si>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</si>
  <si>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</si>
  <si>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</si>
  <si>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</si>
  <si>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</si>
  <si>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</si>
  <si>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</si>
  <si>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</si>
  <si>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</si>
  <si>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</si>
  <si>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</si>
  <si>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</si>
  <si>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</si>
  <si>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</si>
  <si>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</si>
  <si>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</si>
  <si>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</si>
  <si>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</si>
  <si>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</si>
  <si>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</si>
  <si>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</si>
  <si>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</si>
  <si>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</si>
  <si>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</si>
  <si>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</si>
  <si>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</si>
  <si>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</si>
  <si>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</si>
  <si>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</si>
  <si>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</si>
  <si>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</si>
  <si>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</si>
  <si>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</si>
  <si>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</si>
  <si>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</si>
  <si>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</si>
  <si>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</si>
  <si>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</si>
  <si>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</si>
  <si>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</si>
  <si>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</si>
  <si>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</si>
  <si>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</si>
  <si>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</si>
  <si>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</si>
  <si>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</si>
  <si>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</si>
  <si>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</si>
  <si>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</si>
  <si>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</si>
  <si>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</si>
  <si>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</si>
  <si>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</si>
  <si>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</si>
  <si>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</si>
  <si>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</si>
  <si>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</si>
  <si>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</si>
  <si>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</si>
  <si>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</si>
  <si>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</si>
  <si>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</si>
  <si>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</si>
  <si>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</si>
  <si>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</si>
  <si>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</si>
  <si>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</si>
  <si>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</si>
  <si>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</si>
  <si>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</si>
  <si>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</si>
  <si>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</si>
  <si>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</si>
  <si>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</si>
  <si>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</si>
  <si>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</si>
  <si>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</si>
  <si>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</si>
  <si>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</si>
  <si>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</si>
  <si>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</si>
  <si>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</si>
  <si>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</si>
  <si>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</si>
  <si>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</si>
  <si>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</si>
  <si>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</si>
  <si>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</si>
  <si>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</si>
  <si>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</si>
  <si>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</si>
  <si>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</si>
  <si>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</si>
  <si>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</si>
  <si>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</si>
  <si>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</si>
  <si>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</si>
  <si>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</si>
  <si>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</si>
  <si>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</si>
  <si>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</si>
  <si>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</si>
  <si>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</si>
  <si>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</si>
  <si>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</si>
  <si>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</si>
  <si>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</si>
  <si>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</si>
  <si>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</si>
  <si>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</si>
  <si>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</si>
  <si>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</si>
  <si>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</si>
  <si>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</si>
  <si>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</si>
  <si>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</si>
  <si>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</si>
  <si>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</si>
  <si>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</si>
  <si>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</si>
  <si>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</si>
  <si>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</si>
  <si>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</si>
  <si>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</si>
  <si>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</si>
  <si>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</si>
  <si>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</si>
  <si>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</si>
  <si>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</si>
  <si>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</si>
  <si>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</si>
  <si>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</si>
  <si>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</si>
  <si>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</si>
  <si>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</si>
  <si>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</si>
  <si>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</si>
  <si>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</si>
  <si>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</si>
  <si>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</si>
  <si>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</si>
  <si>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</si>
  <si>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</si>
  <si>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</si>
  <si>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</si>
  <si>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</si>
  <si>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</si>
  <si>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</si>
  <si>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</si>
  <si>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</si>
  <si>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</si>
  <si>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</si>
  <si>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</si>
  <si>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</si>
  <si>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</si>
  <si>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</si>
  <si>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</si>
  <si>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</si>
  <si>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</si>
  <si>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</si>
  <si>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</si>
  <si>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</si>
  <si>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</si>
  <si>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</si>
  <si>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</si>
  <si>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</si>
  <si>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</si>
  <si>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</si>
  <si>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</si>
  <si>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</si>
  <si>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</si>
  <si>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</si>
  <si>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</si>
  <si>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</si>
  <si>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</si>
  <si>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</si>
  <si>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</si>
  <si>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</si>
  <si>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</si>
  <si>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</si>
  <si>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</si>
  <si>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</si>
  <si>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</si>
  <si>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</si>
  <si>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</si>
  <si>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</si>
  <si>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</si>
  <si>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</si>
  <si>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</si>
  <si>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</si>
  <si>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</si>
  <si>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</si>
  <si>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</si>
  <si>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</si>
  <si>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</si>
  <si>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</si>
  <si>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</si>
  <si>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</si>
  <si>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</si>
  <si>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</si>
  <si>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</si>
  <si>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</si>
  <si>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</si>
  <si>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</si>
  <si>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</si>
  <si>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</si>
  <si>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</si>
  <si>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</si>
  <si>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</si>
  <si>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</si>
  <si>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</si>
  <si>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</si>
  <si>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</si>
  <si>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</si>
  <si>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</si>
  <si>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</si>
  <si>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</si>
  <si>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</si>
  <si>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</si>
  <si>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</si>
  <si>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</si>
  <si>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</si>
  <si>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</si>
  <si>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</si>
  <si>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</si>
  <si>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</si>
  <si>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</si>
  <si>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</si>
  <si>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</si>
  <si>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</si>
  <si>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</si>
  <si>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</si>
  <si>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</si>
  <si>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</si>
  <si>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</si>
  <si>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</si>
  <si>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</si>
  <si>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</si>
  <si>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</si>
  <si>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</si>
  <si>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</si>
  <si>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</si>
  <si>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</si>
  <si>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</si>
  <si>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</si>
  <si>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</si>
  <si>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</si>
  <si>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</si>
  <si>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</si>
  <si>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</si>
  <si>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</si>
  <si>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</si>
  <si>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</si>
  <si>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</si>
  <si>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</si>
  <si>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</si>
  <si>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</si>
  <si>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</si>
  <si>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</si>
  <si>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</si>
  <si>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</si>
  <si>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</si>
  <si>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</si>
  <si>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</si>
  <si>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</si>
  <si>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</si>
  <si>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</si>
  <si>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</si>
  <si>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</si>
  <si>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</si>
  <si>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</si>
  <si>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</si>
  <si>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</si>
  <si>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</si>
  <si>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</si>
  <si>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</si>
  <si>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</si>
  <si>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</si>
  <si>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</si>
  <si>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</si>
  <si>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</si>
  <si>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</si>
  <si>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</si>
  <si>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</si>
  <si>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</si>
  <si>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</si>
  <si>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</si>
  <si>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</si>
  <si>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</si>
  <si>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</si>
  <si>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</si>
  <si>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</si>
  <si>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</si>
  <si>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</si>
  <si>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</si>
  <si>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</si>
  <si>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</si>
  <si>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</si>
  <si>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</si>
  <si>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</si>
  <si>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</si>
  <si>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</si>
  <si>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</si>
  <si>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</si>
  <si>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</si>
  <si>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</si>
  <si>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</si>
  <si>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</si>
  <si>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</si>
  <si>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</si>
  <si>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</si>
  <si>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</si>
  <si>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</si>
  <si>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</si>
  <si>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</si>
  <si>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</si>
  <si>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</si>
  <si>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</si>
  <si>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</si>
  <si>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</si>
  <si>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</si>
  <si>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</si>
  <si>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</si>
  <si>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</si>
  <si>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</si>
  <si>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</si>
  <si>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</si>
  <si>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</si>
  <si>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</si>
  <si>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</si>
  <si>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</si>
  <si>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</si>
  <si>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</si>
  <si>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</si>
  <si>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</si>
  <si>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</si>
  <si>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</si>
  <si>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</si>
  <si>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</si>
  <si>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</si>
  <si>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</si>
  <si>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</si>
  <si>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</si>
  <si>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</si>
  <si>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</si>
  <si>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</si>
  <si>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</si>
  <si>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</si>
  <si>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</si>
  <si>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</si>
  <si>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</si>
  <si>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</si>
  <si>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</si>
  <si>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</si>
  <si>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</si>
  <si>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</si>
  <si>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</si>
  <si>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</si>
  <si>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</si>
  <si>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</si>
  <si>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</si>
  <si>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</si>
  <si>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</si>
  <si>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</si>
  <si>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</si>
  <si>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</si>
  <si>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</si>
  <si>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</si>
  <si>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</si>
  <si>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</si>
  <si>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</si>
  <si>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</si>
  <si>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</si>
  <si>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</si>
  <si>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</si>
  <si>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</si>
  <si>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</si>
  <si>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</si>
  <si>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</si>
  <si>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</si>
  <si>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</si>
  <si>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</si>
  <si>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</si>
  <si>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</si>
  <si>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</si>
  <si>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</si>
  <si>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</si>
  <si>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</si>
  <si>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</si>
  <si>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</si>
  <si>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</si>
  <si>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</si>
  <si>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</si>
  <si>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</si>
  <si>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</si>
  <si>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</si>
  <si>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</si>
  <si>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</si>
  <si>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</si>
  <si>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</si>
  <si>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</si>
  <si>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</si>
  <si>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</si>
  <si>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</si>
  <si>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</si>
  <si>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</si>
  <si>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</si>
  <si>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</si>
  <si>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</si>
  <si>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</si>
  <si>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</si>
  <si>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</si>
  <si>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</si>
  <si>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</si>
  <si>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</si>
  <si>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</si>
  <si>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</si>
  <si>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</si>
  <si>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</si>
  <si>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</si>
  <si>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</si>
  <si>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</si>
  <si>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</si>
  <si>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</si>
  <si>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</si>
  <si>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</si>
  <si>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</si>
  <si>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</si>
  <si>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</si>
  <si>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</si>
  <si>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</si>
  <si>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</si>
  <si>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</si>
  <si>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</si>
  <si>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</si>
  <si>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</si>
  <si>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</si>
  <si>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</si>
  <si>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</si>
  <si>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</si>
  <si>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</si>
  <si>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</si>
  <si>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</si>
  <si>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</si>
  <si>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</si>
  <si>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</si>
  <si>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</si>
  <si>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</si>
  <si>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</si>
  <si>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</si>
  <si>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</si>
  <si>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</si>
  <si>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</si>
  <si>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</si>
  <si>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</si>
  <si>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</si>
  <si>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</si>
  <si>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</si>
  <si>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</si>
  <si>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</si>
  <si>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</si>
  <si>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</si>
  <si>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</si>
  <si>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</si>
  <si>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</si>
  <si>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</si>
  <si>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</si>
  <si>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</si>
  <si>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</si>
  <si>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</si>
  <si>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</si>
  <si>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</si>
  <si>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</si>
  <si>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</si>
  <si>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</si>
  <si>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</si>
  <si>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</si>
  <si>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</si>
  <si>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</si>
  <si>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</si>
  <si>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</si>
  <si>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</si>
  <si>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</si>
  <si>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</si>
  <si>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</si>
  <si>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</si>
  <si>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</si>
  <si>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</si>
  <si>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</si>
  <si>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</si>
  <si>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</si>
  <si>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</si>
  <si>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</si>
  <si>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</si>
  <si>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</si>
  <si>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</si>
  <si>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</si>
  <si>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</si>
  <si>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</si>
  <si>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</si>
  <si>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</si>
  <si>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</si>
  <si>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</si>
  <si>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</si>
  <si>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</si>
  <si>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</si>
  <si>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</si>
  <si>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</si>
  <si>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</si>
  <si>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</si>
  <si>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</si>
  <si>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</si>
  <si>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</si>
  <si>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</si>
  <si>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</si>
  <si>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</si>
  <si>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</si>
  <si>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</si>
  <si>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</si>
  <si>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</si>
  <si>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</si>
  <si>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</si>
  <si>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</si>
  <si>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</si>
  <si>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</si>
  <si>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</si>
  <si>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</si>
  <si>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</si>
  <si>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</si>
  <si>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</si>
  <si>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</si>
  <si>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</si>
  <si>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</si>
  <si>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</si>
  <si>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</si>
  <si>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</si>
  <si>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</si>
  <si>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</si>
  <si>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</si>
  <si>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</si>
  <si>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</si>
  <si>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</si>
  <si>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</si>
  <si>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</si>
  <si>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</si>
  <si>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</si>
  <si>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</si>
  <si>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</si>
  <si>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</si>
  <si>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</si>
  <si>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</si>
  <si>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</si>
  <si>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</si>
  <si>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</si>
  <si>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</si>
  <si>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</si>
  <si>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</si>
  <si>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</si>
  <si>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</si>
  <si>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</si>
  <si>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</si>
  <si>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</si>
  <si>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</si>
  <si>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</si>
  <si>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</si>
  <si>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</si>
  <si>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</si>
  <si>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</si>
  <si>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</si>
  <si>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</si>
  <si>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</si>
  <si>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</si>
  <si>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</si>
  <si>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</si>
  <si>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</si>
  <si>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</si>
  <si>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</si>
  <si>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</si>
  <si>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</si>
  <si>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</si>
  <si>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</si>
  <si>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</si>
  <si>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</si>
  <si>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</si>
  <si>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</si>
  <si>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</si>
  <si>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</si>
  <si>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</si>
  <si>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</si>
  <si>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</si>
  <si>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</si>
  <si>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</si>
  <si>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</si>
  <si>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</si>
  <si>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</si>
  <si>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</si>
  <si>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</si>
  <si>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</si>
  <si>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</si>
  <si>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</si>
  <si>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</si>
  <si>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</si>
  <si>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</si>
  <si>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</si>
  <si>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</si>
  <si>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</si>
  <si>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</si>
  <si>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</si>
  <si>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</si>
  <si>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</si>
  <si>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</si>
  <si>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</si>
  <si>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</si>
  <si>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</si>
  <si>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</si>
  <si>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</si>
  <si>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</si>
  <si>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</si>
  <si>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</si>
  <si>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</si>
  <si>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</si>
  <si>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</si>
  <si>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</si>
  <si>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</si>
  <si>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</si>
  <si>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</si>
  <si>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</si>
  <si>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</si>
  <si>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</si>
  <si>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</si>
  <si>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</si>
  <si>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</si>
  <si>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</si>
  <si>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</si>
  <si>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</si>
  <si>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</si>
  <si>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</si>
  <si>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</si>
  <si>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</si>
  <si>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</si>
  <si>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</si>
  <si>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</si>
  <si>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</si>
  <si>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</si>
  <si>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</si>
  <si>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</si>
  <si>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</si>
  <si>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</si>
  <si>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</si>
  <si>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</si>
  <si>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</si>
  <si>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</si>
  <si>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</si>
  <si>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</si>
  <si>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</si>
  <si>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</si>
  <si>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</si>
  <si>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</si>
  <si>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</si>
  <si>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</si>
  <si>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</si>
  <si>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</si>
  <si>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</si>
  <si>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</si>
  <si>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</si>
  <si>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</si>
  <si>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</si>
  <si>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</si>
  <si>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</si>
  <si>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</si>
  <si>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</si>
  <si>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</si>
  <si>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</si>
  <si>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</si>
  <si>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</si>
  <si>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</si>
  <si>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</si>
  <si>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</si>
  <si>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</si>
  <si>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</si>
  <si>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</si>
  <si>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</si>
  <si>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</si>
  <si>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</si>
  <si>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</si>
  <si>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</si>
  <si>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</si>
  <si>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</si>
  <si>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</si>
  <si>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</si>
  <si>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</si>
  <si>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</si>
  <si>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</si>
  <si>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</si>
  <si>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</si>
  <si>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</si>
  <si>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</si>
  <si>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</si>
  <si>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</si>
  <si>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</si>
  <si>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</si>
  <si>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</si>
  <si>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</si>
  <si>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</si>
  <si>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</si>
  <si>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</si>
  <si>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</si>
  <si>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</si>
  <si>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</si>
  <si>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</si>
  <si>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</si>
  <si>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</si>
  <si>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</si>
  <si>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</si>
  <si>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</si>
  <si>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</si>
  <si>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</si>
  <si>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</si>
  <si>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</si>
  <si>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</si>
  <si>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</si>
  <si>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</si>
  <si>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</si>
  <si>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</si>
  <si>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</si>
  <si>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</si>
  <si>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</si>
  <si>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</si>
  <si>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</si>
  <si>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</si>
  <si>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</si>
  <si>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</si>
  <si>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</si>
  <si>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</si>
  <si>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</si>
  <si>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</si>
  <si>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</si>
  <si>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</si>
  <si>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</si>
  <si>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</si>
  <si>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</si>
  <si>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</si>
  <si>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</si>
  <si>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</si>
  <si>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</si>
  <si>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</si>
  <si>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</si>
  <si>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</si>
  <si>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</si>
  <si>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</si>
  <si>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</si>
  <si>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</si>
  <si>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</si>
  <si>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</si>
  <si>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</si>
  <si>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</si>
  <si>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</si>
  <si>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</si>
  <si>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</si>
  <si>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</si>
  <si>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</si>
  <si>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</si>
  <si>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</si>
  <si>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</si>
  <si>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</si>
  <si>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</si>
  <si>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</si>
  <si>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</si>
  <si>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</si>
  <si>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</si>
  <si>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</si>
  <si>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</si>
  <si>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</si>
  <si>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</si>
  <si>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</si>
  <si>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</si>
  <si>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</si>
  <si>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</si>
  <si>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</si>
  <si>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</si>
  <si>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</si>
  <si>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</si>
  <si>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</si>
  <si>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</si>
  <si>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</si>
  <si>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</si>
  <si>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</si>
  <si>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</si>
  <si>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</si>
  <si>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</si>
  <si>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</si>
  <si>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</si>
  <si>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</si>
  <si>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</si>
  <si>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</si>
  <si>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</si>
  <si>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</si>
  <si>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</si>
  <si>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</si>
  <si>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</si>
  <si>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</si>
  <si>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</si>
  <si>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</si>
  <si>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</si>
  <si>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</si>
  <si>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</si>
  <si>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</si>
  <si>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</si>
  <si>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</si>
  <si>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</si>
  <si>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</si>
  <si>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</si>
  <si>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</si>
  <si>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</si>
  <si>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</si>
  <si>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</si>
  <si>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</si>
  <si>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</si>
  <si>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</si>
  <si>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</si>
  <si>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</si>
  <si>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</si>
  <si>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</si>
  <si>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</si>
  <si>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</si>
  <si>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</si>
  <si>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</si>
  <si>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</si>
  <si>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</si>
  <si>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</si>
  <si>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</si>
  <si>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</si>
  <si>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</si>
  <si>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</si>
  <si>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</si>
  <si>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</si>
  <si>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</si>
  <si>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</si>
  <si>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</si>
  <si>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</si>
  <si>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</si>
  <si>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</si>
  <si>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</si>
  <si>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</si>
  <si>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</si>
  <si>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</si>
  <si>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</si>
  <si>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</si>
  <si>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</si>
  <si>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</si>
  <si>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</si>
  <si>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</si>
  <si>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</si>
  <si>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</si>
  <si>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</si>
  <si>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</si>
  <si>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</si>
  <si>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</si>
  <si>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</si>
  <si>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</si>
  <si>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</si>
  <si>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</si>
  <si>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</si>
  <si>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</si>
  <si>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</si>
  <si>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</si>
  <si>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</si>
  <si>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</si>
  <si>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</si>
  <si>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</si>
  <si>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</si>
  <si>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</si>
  <si>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</si>
  <si>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</si>
  <si>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</si>
  <si>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</si>
  <si>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</si>
  <si>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</si>
  <si>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</si>
  <si>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</si>
  <si>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</si>
  <si>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</si>
  <si>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</si>
  <si>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</si>
  <si>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</si>
  <si>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</si>
  <si>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</si>
  <si>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</si>
  <si>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</si>
  <si>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</si>
  <si>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</si>
  <si>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</si>
  <si>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</si>
  <si>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</si>
  <si>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</si>
  <si>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</si>
  <si>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</si>
  <si>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</si>
  <si>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</si>
  <si>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</si>
  <si>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</si>
  <si>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</si>
  <si>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</si>
  <si>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</si>
  <si>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</si>
  <si>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</si>
  <si>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</si>
  <si>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</si>
  <si>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</si>
  <si>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</si>
  <si>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</si>
  <si>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</si>
  <si>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</si>
  <si>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</si>
  <si>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</si>
  <si>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</si>
  <si>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</si>
  <si>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</si>
  <si>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</si>
  <si>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</si>
  <si>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</si>
  <si>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</si>
  <si>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</si>
  <si>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</si>
  <si>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</si>
  <si>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</si>
  <si>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</si>
  <si>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</si>
  <si>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</si>
  <si>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</si>
  <si>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</si>
  <si>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</si>
  <si>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</si>
  <si>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</si>
  <si>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</si>
  <si>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</si>
  <si>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</si>
  <si>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</si>
  <si>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</si>
  <si>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</si>
  <si>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</si>
  <si>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</si>
  <si>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</si>
  <si>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</si>
  <si>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</si>
  <si>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</si>
  <si>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</si>
  <si>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</si>
  <si>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</si>
  <si>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</si>
  <si>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</si>
  <si>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</si>
  <si>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</si>
  <si>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</si>
  <si>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</si>
  <si>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</si>
  <si>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</si>
  <si>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</si>
  <si>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</si>
  <si>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</si>
  <si>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</si>
  <si>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</si>
  <si>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</si>
  <si>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</si>
  <si>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</si>
  <si>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</si>
  <si>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</si>
  <si>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</si>
  <si>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</si>
  <si>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</si>
  <si>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</si>
  <si>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</si>
  <si>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</si>
  <si>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</si>
  <si>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</si>
  <si>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</si>
  <si>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</si>
  <si>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</si>
  <si>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</si>
  <si>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</si>
  <si>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</si>
  <si>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</si>
  <si>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</si>
  <si>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</si>
  <si>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</si>
  <si>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</si>
  <si>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</si>
  <si>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</si>
  <si>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</si>
  <si>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</si>
  <si>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</si>
  <si>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</si>
  <si>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</si>
  <si>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</si>
  <si>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</si>
  <si>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</si>
  <si>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</si>
  <si>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</si>
  <si>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</si>
  <si>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</si>
  <si>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</si>
  <si>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</si>
  <si>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</si>
  <si>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</si>
  <si>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</si>
  <si>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</si>
  <si>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</si>
  <si>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</si>
  <si>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</si>
  <si>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</si>
  <si>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</si>
  <si>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</si>
  <si>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</si>
  <si>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</si>
  <si>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</si>
  <si>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</si>
  <si>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</si>
  <si>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</si>
  <si>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</si>
  <si>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</si>
  <si>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</si>
  <si>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</si>
  <si>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</si>
  <si>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</si>
  <si>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</si>
  <si>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</si>
  <si>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</si>
  <si>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</si>
  <si>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</si>
  <si>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</si>
  <si>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</si>
  <si>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</si>
  <si>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</si>
  <si>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</si>
  <si>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</si>
  <si>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</si>
  <si>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</si>
  <si>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</si>
  <si>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</si>
  <si>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</si>
  <si>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</si>
  <si>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</si>
  <si>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</si>
  <si>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</si>
  <si>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</si>
  <si>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</si>
  <si>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</si>
  <si>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</si>
  <si>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</si>
  <si>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</si>
  <si>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</si>
  <si>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</si>
  <si>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</si>
  <si>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</si>
  <si>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</si>
  <si>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</si>
  <si>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</si>
  <si>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</si>
  <si>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</si>
  <si>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</si>
  <si>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</si>
  <si>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</si>
  <si>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</si>
  <si>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</si>
  <si>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</si>
  <si>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</si>
  <si>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</si>
  <si>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</si>
  <si>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</si>
  <si>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</si>
  <si>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</si>
  <si>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</si>
  <si>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</si>
  <si>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</si>
  <si>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</si>
  <si>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</si>
  <si>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</si>
  <si>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</si>
  <si>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</si>
  <si>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</si>
  <si>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</si>
  <si>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</si>
  <si>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</si>
  <si>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</si>
  <si>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</si>
  <si>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</si>
  <si>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</si>
  <si>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</si>
  <si>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</si>
  <si>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</si>
  <si>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</si>
  <si>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</si>
  <si>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</si>
  <si>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</si>
  <si>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</si>
  <si>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</si>
  <si>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</si>
  <si>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</si>
  <si>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</si>
  <si>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</si>
  <si>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</si>
  <si>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</si>
  <si>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</si>
  <si>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</si>
  <si>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</si>
  <si>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</si>
  <si>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</si>
  <si>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</si>
  <si>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</si>
  <si>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</si>
  <si>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</si>
  <si>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</si>
  <si>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</si>
  <si>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</si>
  <si>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</si>
  <si>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</si>
  <si>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</si>
  <si>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</si>
  <si>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</si>
  <si>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</si>
  <si>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</si>
  <si>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</si>
  <si>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</si>
  <si>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</si>
  <si>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</si>
  <si>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</si>
  <si>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</si>
  <si>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</si>
  <si>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</si>
  <si>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</si>
  <si>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</si>
  <si>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</si>
  <si>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</si>
  <si>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</si>
  <si>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</si>
  <si>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</si>
  <si>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</si>
  <si>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</si>
  <si>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</si>
  <si>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</si>
  <si>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</si>
  <si>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</si>
  <si>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</si>
  <si>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</si>
  <si>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</si>
  <si>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</si>
  <si>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</si>
  <si>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</si>
  <si>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</si>
  <si>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</si>
  <si>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</si>
  <si>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</si>
  <si>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</si>
  <si>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</si>
  <si>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</si>
  <si>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</si>
  <si>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</si>
  <si>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</si>
  <si>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</si>
  <si>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</si>
  <si>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</si>
  <si>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</si>
  <si>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</si>
  <si>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</si>
  <si>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</si>
  <si>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</si>
  <si>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</si>
  <si>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</si>
  <si>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</si>
  <si>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</si>
  <si>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</si>
  <si>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</si>
  <si>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</si>
  <si>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</si>
  <si>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</si>
  <si>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</si>
  <si>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</si>
  <si>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</si>
  <si>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</si>
  <si>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</si>
  <si>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</si>
  <si>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</si>
  <si>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</si>
  <si>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</si>
  <si>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</si>
  <si>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</si>
  <si>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</si>
  <si>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</si>
  <si>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</si>
  <si>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</si>
  <si>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</si>
  <si>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</si>
  <si>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</si>
  <si>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</si>
  <si>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</si>
  <si>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</si>
  <si>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</si>
  <si>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</si>
  <si>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</si>
  <si>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</si>
  <si>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</si>
  <si>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</si>
  <si>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</si>
  <si>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</si>
  <si>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</si>
  <si>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</si>
  <si>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</si>
  <si>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</si>
  <si>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</si>
  <si>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</si>
  <si>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</si>
  <si>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</si>
  <si>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</si>
  <si>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</si>
  <si>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</si>
  <si>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</si>
  <si>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</si>
  <si>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</si>
  <si>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</si>
  <si>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</si>
  <si>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</si>
  <si>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</si>
  <si>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</si>
  <si>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</si>
  <si>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</si>
  <si>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</si>
  <si>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</si>
  <si>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</si>
  <si>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</si>
  <si>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</si>
  <si>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</si>
  <si>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</si>
  <si>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</si>
  <si>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</si>
  <si>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</si>
  <si>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</si>
  <si>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</si>
  <si>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</si>
  <si>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</si>
  <si>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</si>
  <si>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</si>
  <si>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</si>
  <si>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</si>
  <si>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</si>
  <si>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</si>
  <si>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</si>
  <si>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</si>
  <si>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</si>
  <si>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</si>
  <si>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</si>
  <si>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</si>
  <si>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</si>
  <si>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</si>
  <si>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</si>
  <si>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</si>
  <si>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</si>
  <si>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</si>
  <si>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</si>
  <si>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</si>
  <si>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</si>
  <si>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</si>
  <si>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</si>
  <si>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</si>
  <si>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</si>
  <si>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</si>
  <si>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</si>
  <si>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</si>
  <si>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</si>
  <si>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</si>
  <si>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</si>
  <si>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</si>
  <si>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</si>
  <si>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</si>
  <si>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</si>
  <si>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</si>
  <si>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</si>
  <si>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</si>
  <si>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</si>
  <si>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</si>
  <si>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</si>
  <si>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</si>
  <si>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</si>
  <si>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</si>
  <si>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</si>
  <si>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</si>
  <si>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</si>
  <si>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</si>
  <si>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</si>
  <si>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</si>
  <si>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</si>
  <si>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</si>
  <si>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</si>
  <si>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</si>
  <si>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</si>
  <si>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</si>
  <si>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</si>
  <si>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</si>
  <si>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</si>
  <si>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</si>
  <si>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</si>
  <si>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</si>
  <si>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</si>
  <si>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</si>
  <si>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</si>
  <si>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</si>
  <si>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</si>
  <si>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</si>
  <si>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</si>
  <si>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</si>
  <si>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</si>
  <si>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</si>
  <si>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</si>
  <si>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</si>
  <si>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</si>
  <si>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</si>
  <si>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</si>
  <si>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</si>
  <si>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</si>
  <si>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</si>
  <si>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</si>
  <si>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</si>
  <si>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</si>
  <si>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</si>
  <si>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</si>
  <si>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</si>
  <si>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</si>
  <si>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</si>
  <si>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</si>
  <si>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</si>
  <si>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</si>
  <si>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</si>
  <si>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</si>
  <si>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</si>
  <si>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</si>
  <si>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</si>
  <si>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</si>
  <si>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</si>
  <si>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</si>
  <si>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</si>
  <si>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</si>
  <si>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</si>
  <si>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</si>
  <si>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</si>
  <si>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</si>
  <si>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</si>
  <si>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</si>
  <si>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</si>
  <si>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</si>
  <si>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</si>
  <si>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</si>
  <si>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</si>
  <si>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</si>
  <si>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</si>
  <si>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</si>
  <si>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</si>
  <si>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</si>
  <si>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</si>
  <si>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</si>
  <si>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</si>
  <si>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</si>
  <si>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</si>
  <si>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</si>
  <si>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</si>
  <si>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</si>
  <si>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</si>
  <si>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</si>
  <si>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</si>
  <si>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</si>
  <si>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</si>
  <si>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</si>
  <si>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</si>
  <si>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</si>
  <si>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</si>
  <si>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</si>
  <si>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</si>
  <si>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</si>
  <si>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</si>
  <si>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</si>
  <si>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</si>
  <si>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</si>
  <si>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</si>
  <si>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</si>
  <si>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</si>
  <si>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</si>
  <si>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</si>
  <si>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</si>
  <si>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</si>
  <si>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</si>
  <si>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</si>
  <si>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</si>
  <si>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</si>
  <si>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</si>
  <si>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</si>
  <si>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</si>
  <si>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</si>
  <si>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</si>
  <si>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</si>
  <si>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</si>
  <si>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</si>
  <si>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</si>
  <si>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</si>
  <si>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</si>
  <si>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</si>
  <si>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</si>
  <si>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</si>
  <si>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</si>
  <si>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</si>
  <si>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</si>
  <si>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</si>
  <si>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</si>
  <si>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</si>
  <si>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</si>
  <si>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</si>
  <si>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</si>
  <si>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</si>
  <si>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</si>
  <si>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</si>
  <si>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</si>
  <si>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</si>
  <si>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</si>
  <si>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</si>
  <si>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</si>
  <si>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</si>
  <si>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</si>
  <si>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</si>
  <si>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</si>
  <si>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</si>
  <si>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</si>
  <si>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</si>
  <si>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</si>
  <si>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</si>
  <si>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</si>
  <si>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</si>
  <si>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</si>
  <si>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</si>
  <si>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</si>
  <si>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</si>
  <si>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</si>
  <si>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</si>
  <si>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</si>
  <si>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</si>
  <si>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</si>
  <si>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</si>
  <si>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</si>
  <si>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</si>
  <si>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</si>
  <si>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</si>
  <si>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</si>
  <si>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</si>
  <si>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</si>
  <si>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</si>
  <si>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</si>
  <si>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</si>
  <si>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</si>
  <si>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</si>
  <si>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</si>
  <si>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</si>
  <si>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</si>
  <si>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</si>
  <si>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</si>
  <si>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</si>
  <si>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</si>
  <si>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</si>
  <si>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</si>
  <si>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</si>
  <si>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</si>
  <si>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</si>
  <si>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</si>
  <si>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</si>
  <si>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</si>
  <si>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</si>
  <si>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</si>
  <si>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</si>
  <si>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</si>
  <si>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</si>
  <si>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</si>
  <si>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</si>
  <si>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</si>
  <si>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</si>
  <si>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</si>
  <si>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</si>
  <si>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</si>
  <si>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</si>
  <si>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</si>
  <si>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</si>
  <si>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</si>
  <si>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</si>
  <si>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</si>
  <si>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</si>
  <si>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</si>
  <si>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</si>
  <si>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</si>
  <si>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</si>
  <si>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</si>
  <si>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</si>
  <si>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</si>
  <si>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</si>
  <si>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</si>
  <si>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</si>
  <si>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</si>
  <si>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</si>
  <si>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</si>
  <si>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</si>
  <si>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</si>
  <si>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</si>
  <si>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</si>
  <si>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</si>
  <si>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</si>
  <si>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</si>
  <si>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</si>
  <si>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</si>
  <si>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</si>
  <si>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</si>
  <si>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</si>
  <si>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</si>
  <si>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</si>
  <si>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</si>
  <si>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</si>
  <si>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</si>
  <si>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</si>
  <si>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</si>
  <si>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</si>
  <si>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</si>
  <si>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</si>
  <si>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</si>
  <si>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</si>
  <si>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</si>
  <si>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</si>
  <si>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</si>
  <si>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</si>
  <si>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</si>
  <si>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</si>
  <si>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</si>
  <si>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</si>
  <si>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</si>
  <si>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</si>
  <si>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</si>
  <si>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</si>
  <si>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</si>
  <si>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</si>
  <si>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</si>
  <si>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</si>
  <si>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</si>
  <si>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</si>
  <si>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</si>
  <si>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</si>
  <si>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</si>
  <si>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</si>
  <si>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</si>
  <si>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</si>
  <si>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</si>
  <si>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</si>
  <si>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</si>
  <si>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</si>
  <si>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</si>
  <si>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</si>
  <si>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</si>
  <si>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</si>
  <si>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</si>
  <si>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</si>
  <si>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</si>
  <si>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</si>
  <si>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</si>
  <si>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</si>
  <si>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</si>
  <si>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</si>
  <si>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</si>
  <si>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</si>
  <si>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</si>
  <si>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</si>
  <si>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</si>
  <si>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</si>
  <si>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</si>
  <si>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</si>
  <si>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</si>
  <si>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</si>
  <si>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</si>
  <si>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</si>
  <si>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</si>
  <si>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</si>
  <si>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</si>
  <si>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</si>
  <si>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</si>
  <si>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</si>
  <si>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</si>
  <si>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</si>
  <si>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</si>
  <si>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</si>
  <si>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</si>
  <si>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</si>
  <si>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</si>
  <si>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</si>
  <si>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</si>
  <si>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</si>
  <si>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</si>
  <si>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</si>
  <si>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</si>
  <si>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</si>
  <si>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</si>
  <si>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</si>
  <si>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</si>
  <si>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</si>
  <si>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</si>
  <si>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</si>
  <si>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</si>
  <si>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</si>
  <si>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</si>
  <si>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</si>
  <si>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</si>
  <si>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</si>
  <si>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</si>
  <si>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</si>
  <si>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</si>
  <si>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</si>
  <si>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</si>
  <si>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</si>
  <si>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</si>
  <si>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</si>
  <si>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</si>
  <si>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</si>
  <si>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</si>
  <si>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</si>
  <si>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</si>
  <si>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</si>
  <si>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</si>
  <si>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</si>
  <si>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</si>
  <si>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</si>
  <si>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</si>
  <si>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</si>
  <si>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</si>
  <si>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</si>
  <si>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</si>
  <si>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</si>
  <si>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</si>
  <si>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</si>
  <si>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</si>
  <si>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</si>
  <si>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</si>
  <si>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</si>
  <si>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</si>
  <si>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</si>
  <si>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</si>
  <si>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</si>
  <si>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</si>
  <si>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</si>
  <si>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</si>
  <si>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</si>
  <si>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</si>
  <si>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</si>
  <si>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</si>
  <si>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</si>
  <si>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</si>
  <si>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</si>
  <si>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</si>
  <si>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</si>
  <si>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</si>
  <si>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</si>
  <si>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</si>
  <si>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</si>
  <si>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</si>
  <si>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</si>
  <si>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</si>
  <si>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</si>
  <si>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</si>
  <si>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</si>
  <si>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</si>
  <si>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</si>
  <si>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</si>
  <si>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</si>
  <si>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</si>
  <si>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</si>
  <si>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</si>
  <si>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</si>
  <si>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</si>
  <si>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</si>
  <si>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</si>
  <si>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</si>
  <si>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</si>
  <si>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</si>
  <si>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</si>
  <si>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</si>
  <si>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</si>
  <si>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</si>
  <si>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</si>
  <si>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</si>
  <si>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</si>
  <si>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</si>
  <si>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</si>
  <si>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</si>
  <si>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</si>
  <si>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</si>
  <si>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</si>
  <si>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</si>
  <si>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</si>
  <si>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</si>
  <si>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</si>
  <si>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</si>
  <si>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</si>
  <si>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</si>
  <si>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</si>
  <si>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</si>
  <si>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</si>
  <si>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</si>
  <si>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</si>
  <si>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</si>
  <si>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</si>
  <si>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</si>
  <si>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</si>
  <si>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</si>
  <si>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</si>
  <si>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</si>
  <si>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</si>
  <si>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</si>
  <si>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</si>
  <si>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</si>
  <si>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</si>
  <si>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</si>
  <si>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</si>
  <si>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</si>
  <si>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</si>
  <si>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</si>
  <si>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</si>
  <si>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</si>
  <si>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</si>
  <si>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</si>
  <si>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</si>
  <si>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</si>
  <si>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</si>
  <si>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</si>
  <si>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</si>
  <si>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</si>
  <si>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</si>
  <si>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</si>
  <si>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</si>
  <si>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</si>
  <si>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</si>
  <si>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</si>
  <si>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</si>
  <si>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</si>
  <si>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</si>
  <si>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</si>
  <si>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</si>
  <si>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</si>
  <si>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</si>
  <si>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</si>
  <si>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</si>
  <si>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</si>
  <si>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</si>
  <si>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</si>
  <si>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</si>
  <si>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</si>
  <si>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</si>
  <si>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</si>
  <si>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</si>
  <si>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</si>
  <si>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</si>
  <si>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</si>
  <si>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</si>
  <si>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</si>
  <si>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</si>
  <si>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</si>
  <si>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</si>
  <si>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</si>
  <si>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</si>
  <si>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</si>
  <si>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</si>
  <si>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</si>
  <si>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</si>
  <si>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</si>
  <si>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</si>
  <si>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</si>
  <si>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</si>
  <si>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</si>
  <si>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</si>
  <si>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</si>
  <si>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</si>
  <si>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</si>
  <si>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</si>
  <si>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</si>
  <si>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</si>
  <si>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</si>
  <si>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</si>
  <si>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</si>
  <si>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</si>
  <si>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</si>
  <si>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</si>
  <si>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</si>
  <si>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</si>
  <si>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</si>
  <si>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</si>
  <si>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</si>
  <si>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</si>
  <si>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</si>
  <si>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</si>
  <si>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</si>
  <si>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</si>
  <si>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</si>
  <si>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</si>
  <si>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</si>
  <si>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</si>
  <si>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</si>
  <si>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</si>
  <si>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</si>
  <si>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</si>
  <si>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</si>
  <si>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</si>
  <si>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</si>
  <si>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</si>
  <si>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</si>
  <si>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</si>
  <si>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</si>
  <si>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</si>
  <si>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</si>
  <si>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</si>
  <si>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</si>
  <si>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</si>
  <si>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</si>
  <si>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</si>
  <si>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</si>
  <si>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</si>
  <si>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</si>
  <si>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</si>
  <si>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</si>
  <si>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</si>
  <si>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</si>
  <si>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</si>
  <si>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</si>
  <si>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</si>
  <si>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</si>
  <si>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</si>
  <si>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</si>
  <si>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</si>
  <si>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</si>
  <si>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</si>
  <si>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</si>
  <si>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</si>
  <si>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</si>
  <si>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</si>
  <si>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</si>
  <si>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</si>
  <si>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</si>
  <si>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</si>
  <si>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</si>
  <si>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</si>
  <si>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</si>
  <si>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</si>
  <si>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</si>
  <si>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</si>
  <si>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</si>
  <si>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</si>
  <si>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</si>
  <si>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</si>
  <si>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</si>
  <si>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</si>
  <si>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</si>
  <si>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</si>
  <si>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</si>
  <si>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</si>
  <si>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</si>
  <si>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</si>
  <si>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</si>
  <si>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</si>
  <si>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</si>
  <si>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</si>
  <si>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</si>
  <si>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</si>
  <si>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</si>
  <si>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</si>
  <si>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</si>
  <si>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</si>
  <si>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</si>
  <si>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</si>
  <si>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</si>
  <si>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</si>
  <si>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</si>
  <si>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</si>
  <si>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</si>
  <si>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</si>
  <si>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</si>
  <si>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</si>
  <si>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</si>
  <si>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</si>
  <si>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</si>
  <si>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</si>
  <si>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</si>
  <si>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</si>
  <si>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</si>
  <si>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</si>
  <si>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</si>
  <si>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</si>
  <si>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</si>
  <si>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</si>
  <si>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</si>
  <si>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</si>
  <si>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</si>
  <si>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</si>
  <si>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</si>
  <si>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</si>
  <si>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</si>
  <si>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</si>
  <si>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</si>
  <si>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</si>
  <si>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</si>
  <si>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</si>
  <si>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</si>
  <si>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</si>
  <si>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</si>
  <si>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</si>
  <si>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</si>
  <si>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</si>
  <si>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</si>
  <si>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</si>
  <si>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</si>
  <si>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</si>
  <si>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</si>
  <si>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</si>
  <si>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</si>
  <si>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</si>
  <si>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</si>
  <si>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</si>
  <si>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</si>
  <si>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</si>
  <si>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</si>
  <si>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</si>
  <si>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</si>
  <si>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</si>
  <si>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</si>
  <si>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</si>
  <si>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</si>
  <si>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</si>
  <si>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</si>
  <si>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</si>
  <si>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</si>
  <si>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</si>
  <si>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</si>
  <si>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</si>
  <si>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</si>
  <si>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</si>
  <si>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</si>
  <si>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</si>
  <si>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</si>
  <si>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</si>
  <si>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</si>
  <si>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</si>
  <si>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</si>
  <si>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</si>
  <si>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</si>
  <si>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</si>
  <si>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</si>
  <si>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</si>
  <si>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</si>
  <si>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</si>
  <si>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</si>
  <si>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</si>
  <si>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</si>
  <si>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</si>
  <si>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</si>
  <si>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</si>
  <si>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</si>
  <si>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</si>
  <si>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</si>
  <si>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</si>
  <si>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</si>
  <si>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</si>
  <si>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</si>
  <si>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</si>
  <si>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</si>
  <si>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</si>
  <si>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</si>
  <si>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</si>
  <si>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</si>
  <si>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</si>
  <si>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</si>
  <si>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</si>
  <si>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</si>
  <si>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</si>
  <si>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</si>
  <si>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</si>
  <si>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</si>
  <si>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</si>
  <si>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</si>
  <si>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</si>
  <si>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</si>
  <si>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</si>
  <si>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</si>
  <si>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</si>
  <si>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</si>
  <si>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</si>
  <si>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</si>
  <si>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</si>
  <si>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</si>
  <si>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</si>
  <si>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</si>
  <si>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</si>
  <si>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</si>
  <si>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</si>
  <si>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</si>
  <si>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</si>
  <si>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</si>
  <si>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</si>
  <si>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</si>
  <si>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</si>
  <si>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</si>
  <si>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</si>
  <si>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</si>
  <si>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</si>
  <si>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</si>
  <si>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</si>
  <si>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</si>
  <si>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</si>
  <si>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</si>
  <si>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</si>
  <si>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</si>
  <si>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</si>
  <si>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</si>
  <si>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</si>
  <si>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</si>
  <si>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</si>
  <si>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</si>
  <si>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</si>
  <si>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</si>
  <si>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</si>
  <si>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</si>
  <si>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</si>
  <si>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</si>
  <si>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</si>
  <si>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</si>
  <si>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</si>
  <si>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</si>
  <si>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</si>
  <si>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</si>
  <si>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</si>
  <si>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</si>
  <si>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</si>
  <si>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</si>
  <si>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</si>
  <si>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</si>
  <si>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</si>
  <si>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</si>
  <si>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</si>
  <si>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</si>
  <si>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</si>
  <si>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</si>
  <si>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</si>
  <si>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</si>
  <si>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</si>
  <si>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</si>
  <si>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</si>
  <si>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</si>
  <si>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</si>
  <si>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</si>
  <si>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</si>
  <si>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</si>
  <si>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</si>
  <si>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</si>
  <si>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</si>
  <si>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</si>
  <si>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</si>
  <si>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</si>
  <si>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</si>
  <si>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</si>
  <si>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</si>
  <si>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</si>
  <si>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</si>
  <si>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</si>
  <si>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</si>
  <si>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</si>
  <si>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</si>
  <si>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</si>
  <si>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</si>
  <si>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</si>
  <si>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</si>
  <si>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</si>
  <si>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</si>
  <si>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</si>
  <si>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</si>
  <si>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</si>
  <si>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</si>
  <si>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</si>
  <si>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</si>
  <si>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</si>
  <si>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</si>
  <si>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</si>
  <si>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</si>
  <si>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</si>
  <si>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</si>
  <si>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</si>
  <si>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</si>
  <si>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</si>
  <si>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</si>
  <si>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</si>
  <si>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</si>
  <si>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</si>
  <si>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</si>
  <si>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</si>
  <si>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</si>
  <si>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</si>
  <si>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</si>
  <si>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</si>
  <si>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</si>
  <si>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</si>
  <si>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</si>
  <si>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</si>
  <si>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</si>
  <si>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</si>
  <si>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</si>
  <si>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</si>
  <si>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</si>
  <si>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</si>
  <si>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</si>
  <si>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</si>
  <si>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</si>
  <si>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</si>
  <si>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</si>
  <si>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</si>
  <si>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</si>
  <si>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</si>
  <si>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</si>
  <si>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</si>
  <si>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</si>
  <si>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</si>
  <si>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</si>
  <si>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</si>
  <si>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</si>
  <si>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</si>
  <si>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</si>
  <si>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</si>
  <si>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</si>
  <si>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</si>
  <si>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</si>
  <si>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</si>
  <si>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</si>
  <si>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</si>
  <si>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</si>
  <si>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</si>
  <si>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</si>
  <si>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</si>
  <si>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</si>
  <si>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</si>
  <si>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</si>
  <si>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</si>
  <si>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</si>
  <si>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</si>
  <si>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</si>
  <si>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</si>
  <si>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</si>
  <si>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</si>
  <si>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</si>
  <si>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</si>
  <si>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</si>
  <si>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</si>
  <si>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</si>
  <si>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</si>
  <si>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</si>
  <si>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</si>
  <si>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</si>
  <si>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</si>
  <si>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</si>
  <si>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</si>
  <si>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</si>
  <si>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</si>
  <si>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</si>
  <si>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</si>
  <si>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</si>
  <si>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</si>
  <si>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</si>
  <si>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</si>
  <si>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</si>
  <si>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</si>
  <si>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</si>
  <si>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</si>
  <si>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</si>
  <si>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</si>
  <si>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</si>
  <si>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</si>
  <si>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</si>
  <si>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</si>
  <si>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</si>
  <si>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</si>
  <si>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</si>
  <si>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</si>
  <si>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</si>
  <si>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</si>
  <si>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</si>
  <si>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</si>
  <si>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</si>
  <si>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</si>
  <si>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</si>
  <si>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</si>
  <si>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</si>
  <si>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</si>
  <si>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</si>
  <si>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</si>
  <si>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</si>
  <si>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</si>
  <si>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</si>
  <si>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</si>
  <si>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</si>
  <si>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</si>
  <si>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</si>
  <si>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</si>
  <si>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</si>
  <si>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</si>
  <si>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</si>
  <si>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</si>
  <si>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</si>
  <si>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</si>
  <si>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</si>
  <si>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</si>
  <si>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</si>
  <si>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</si>
  <si>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</si>
  <si>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</si>
  <si>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</si>
  <si>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</si>
  <si>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</si>
  <si>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</si>
  <si>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</si>
  <si>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</si>
  <si>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</si>
  <si>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</si>
  <si>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</si>
  <si>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</si>
  <si>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</si>
  <si>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</si>
  <si>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</si>
  <si>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</si>
  <si>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</si>
  <si>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</si>
  <si>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</si>
  <si>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</si>
  <si>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</si>
  <si>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</si>
  <si>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</si>
  <si>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</si>
  <si>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</si>
  <si>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</si>
  <si>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</si>
  <si>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</si>
  <si>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</si>
  <si>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</si>
  <si>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</si>
  <si>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</si>
  <si>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</si>
  <si>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</si>
  <si>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</si>
  <si>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</si>
  <si>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</si>
  <si>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</si>
  <si>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</si>
  <si>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</si>
  <si>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</si>
  <si>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</si>
  <si>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</si>
  <si>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</si>
  <si>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</si>
  <si>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</si>
  <si>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</si>
  <si>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</si>
  <si>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</si>
  <si>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</si>
  <si>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</si>
  <si>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</si>
  <si>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</si>
  <si>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</si>
  <si>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</si>
  <si>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</si>
  <si>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</si>
  <si>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</si>
  <si>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</si>
  <si>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</si>
  <si>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</si>
  <si>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</si>
  <si>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</si>
  <si>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</si>
  <si>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</si>
  <si>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</si>
  <si>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</si>
  <si>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</si>
  <si>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</si>
  <si>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</si>
  <si>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</si>
  <si>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</si>
  <si>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</si>
  <si>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</si>
  <si>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</si>
  <si>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</si>
  <si>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</si>
  <si>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</si>
  <si>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</si>
  <si>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</si>
  <si>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</si>
  <si>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</si>
  <si>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</si>
  <si>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</si>
  <si>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</si>
  <si>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</si>
  <si>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</si>
  <si>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</si>
  <si>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</si>
  <si>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</si>
  <si>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</si>
  <si>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</si>
  <si>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</si>
  <si>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</si>
  <si>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</si>
  <si>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</si>
  <si>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</si>
  <si>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</si>
  <si>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</si>
  <si>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</si>
  <si>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</si>
  <si>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</si>
  <si>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</si>
  <si>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</si>
  <si>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</si>
  <si>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</si>
  <si>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</si>
  <si>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</si>
  <si>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</si>
  <si>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</si>
  <si>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</si>
  <si>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</si>
  <si>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</si>
  <si>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</si>
  <si>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</si>
  <si>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</si>
  <si>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</si>
  <si>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</si>
  <si>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</si>
  <si>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</si>
  <si>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</si>
  <si>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</si>
  <si>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</si>
  <si>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</si>
  <si>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</si>
  <si>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</si>
  <si>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</si>
  <si>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</si>
  <si>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</si>
  <si>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</si>
  <si>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</si>
  <si>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</si>
  <si>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</si>
  <si>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</si>
  <si>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</si>
  <si>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</si>
  <si>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</si>
  <si>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</si>
  <si>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</si>
  <si>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</si>
  <si>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</si>
  <si>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</si>
  <si>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</si>
  <si>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</si>
  <si>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</si>
  <si>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</si>
  <si>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</si>
  <si>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</si>
  <si>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</si>
  <si>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</si>
  <si>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</si>
  <si>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</si>
  <si>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</si>
  <si>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</si>
  <si>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</si>
  <si>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</si>
  <si>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</si>
  <si>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</si>
  <si>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</si>
  <si>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</si>
  <si>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</si>
  <si>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</si>
  <si>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</si>
  <si>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</si>
  <si>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</si>
  <si>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</si>
  <si>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</si>
  <si>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</si>
  <si>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</si>
  <si>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</si>
  <si>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</si>
  <si>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</si>
  <si>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</si>
  <si>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</si>
  <si>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</si>
  <si>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</si>
  <si>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</si>
  <si>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</si>
  <si>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</si>
  <si>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</si>
  <si>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</si>
  <si>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</si>
  <si>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</si>
  <si>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</si>
  <si>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</si>
  <si>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</si>
  <si>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</si>
  <si>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</si>
  <si>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</si>
  <si>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</si>
  <si>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</si>
  <si>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</si>
  <si>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</si>
  <si>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</si>
  <si>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</si>
  <si>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</si>
  <si>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</si>
  <si>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</si>
  <si>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</si>
  <si>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</si>
  <si>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</si>
  <si>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</si>
  <si>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</si>
  <si>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</si>
  <si>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</si>
  <si>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</si>
  <si>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</si>
  <si>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</si>
  <si>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</si>
  <si>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</si>
  <si>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</si>
  <si>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</si>
  <si>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</si>
  <si>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</si>
  <si>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</si>
  <si>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</si>
  <si>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</si>
  <si>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</si>
  <si>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</si>
  <si>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</si>
  <si>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</si>
  <si>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</si>
  <si>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</si>
  <si>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</si>
  <si>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</si>
  <si>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</si>
  <si>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</si>
  <si>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</si>
  <si>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</si>
  <si>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</si>
  <si>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</si>
  <si>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</si>
  <si>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</si>
  <si>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</si>
  <si>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</si>
  <si>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</si>
  <si>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</si>
  <si>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</si>
  <si>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</si>
  <si>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</si>
  <si>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</si>
  <si>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</si>
  <si>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</si>
  <si>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</si>
  <si>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</si>
  <si>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</si>
  <si>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</si>
  <si>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</si>
  <si>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</si>
  <si>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</si>
  <si>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</si>
  <si>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</si>
  <si>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</si>
  <si>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</si>
  <si>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</si>
  <si>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</si>
  <si>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</si>
  <si>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</si>
  <si>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</si>
  <si>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</si>
  <si>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</si>
  <si>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</si>
  <si>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</si>
  <si>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</si>
  <si>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</si>
  <si>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</si>
  <si>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</si>
  <si>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</si>
  <si>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</si>
  <si>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</si>
  <si>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</si>
  <si>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</si>
  <si>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</si>
  <si>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</si>
  <si>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</si>
  <si>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</si>
  <si>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</si>
  <si>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</si>
  <si>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</si>
  <si>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</si>
  <si>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</si>
  <si>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</si>
  <si>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</si>
  <si>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</si>
  <si>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</si>
  <si>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</si>
  <si>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</si>
  <si>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</si>
  <si>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</si>
  <si>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</si>
  <si>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</si>
  <si>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</si>
  <si>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</si>
  <si>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</si>
  <si>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</si>
  <si>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</si>
  <si>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</si>
  <si>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</si>
  <si>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</si>
  <si>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</si>
  <si>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</si>
  <si>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</si>
  <si>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</si>
  <si>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</si>
  <si>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</si>
  <si>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</si>
  <si>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</si>
  <si>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</si>
  <si>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</si>
  <si>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</si>
  <si>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</si>
  <si>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</si>
  <si>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</si>
  <si>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</si>
  <si>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</si>
  <si>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</si>
  <si>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</si>
  <si>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</si>
  <si>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</si>
  <si>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</si>
  <si>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</si>
  <si>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</si>
  <si>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</si>
  <si>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</si>
  <si>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</si>
  <si>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</si>
  <si>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</si>
  <si>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</si>
  <si>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</si>
  <si>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</si>
  <si>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</si>
  <si>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</si>
  <si>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</si>
  <si>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</si>
  <si>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</si>
  <si>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</si>
  <si>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</si>
  <si>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</si>
  <si>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</si>
  <si>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</si>
  <si>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</si>
  <si>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</si>
  <si>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</si>
  <si>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</si>
  <si>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</si>
  <si>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</si>
  <si>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</si>
  <si>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</si>
  <si>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</si>
  <si>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</si>
  <si>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</si>
  <si>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</si>
  <si>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</si>
  <si>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</si>
  <si>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</si>
  <si>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</si>
  <si>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</si>
  <si>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</si>
  <si>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</si>
  <si>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</si>
  <si>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</si>
  <si>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</si>
  <si>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</si>
  <si>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</si>
  <si>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</si>
  <si>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</si>
  <si>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</si>
  <si>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</si>
  <si>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</si>
  <si>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</si>
  <si>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</si>
  <si>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</si>
  <si>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</si>
  <si>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</si>
  <si>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</si>
  <si>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</si>
  <si>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</si>
  <si>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</si>
  <si>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</si>
  <si>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</si>
  <si>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</si>
  <si>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</si>
  <si>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</si>
  <si>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</si>
  <si>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</si>
  <si>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</si>
  <si>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</si>
  <si>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</si>
  <si>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</si>
  <si>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</si>
  <si>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</si>
  <si>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</si>
  <si>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</si>
  <si>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</si>
  <si>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</si>
  <si>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</si>
  <si>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</si>
  <si>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</si>
  <si>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</si>
  <si>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</si>
  <si>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</si>
  <si>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</si>
  <si>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</si>
  <si>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</si>
  <si>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</si>
  <si>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</si>
  <si>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</si>
  <si>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</si>
  <si>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</si>
  <si>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</si>
  <si>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</si>
  <si>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</si>
  <si>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</si>
  <si>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</si>
  <si>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</si>
  <si>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</si>
  <si>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</si>
  <si>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</si>
  <si>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</si>
  <si>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</si>
  <si>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</si>
  <si>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</si>
  <si>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</si>
  <si>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</si>
  <si>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</si>
  <si>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</si>
  <si>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</si>
  <si>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</si>
  <si>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</si>
  <si>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</si>
  <si>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</si>
  <si>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</si>
  <si>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</si>
  <si>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</si>
  <si>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</si>
  <si>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</si>
  <si>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</si>
  <si>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</si>
  <si>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</si>
  <si>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</si>
  <si>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</si>
  <si>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</si>
  <si>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</si>
  <si>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</si>
  <si>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</si>
  <si>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</si>
  <si>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</si>
  <si>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</si>
  <si>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</si>
  <si>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</si>
  <si>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</si>
  <si>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</si>
  <si>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</si>
  <si>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</si>
  <si>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</si>
  <si>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</si>
  <si>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</si>
  <si>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</si>
  <si>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</si>
  <si>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</si>
  <si>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</si>
  <si>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</si>
  <si>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</si>
  <si>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</si>
  <si>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</si>
  <si>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</si>
  <si>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</si>
  <si>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</si>
  <si>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</si>
  <si>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</si>
  <si>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</si>
  <si>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</si>
  <si>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</si>
  <si>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</si>
  <si>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</si>
  <si>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</si>
  <si>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</si>
  <si>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</si>
  <si>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</si>
  <si>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</si>
  <si>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</si>
  <si>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</si>
  <si>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</si>
  <si>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</si>
  <si>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</si>
  <si>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</si>
  <si>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</si>
  <si>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</si>
  <si>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</si>
  <si>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</si>
  <si>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</si>
  <si>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</si>
  <si>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</si>
  <si>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</si>
  <si>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</si>
  <si>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</si>
  <si>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</si>
  <si>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</si>
  <si>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</si>
  <si>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</si>
  <si>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</si>
  <si>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</si>
  <si>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</si>
  <si>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</si>
  <si>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</si>
  <si>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</si>
  <si>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</si>
  <si>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</si>
  <si>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</si>
  <si>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</si>
  <si>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</si>
  <si>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</si>
  <si>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</si>
  <si>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</si>
  <si>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</si>
  <si>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</si>
  <si>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</si>
  <si>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</si>
  <si>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</si>
  <si>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</si>
  <si>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</si>
  <si>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</si>
  <si>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</si>
  <si>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</si>
  <si>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</si>
  <si>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</si>
  <si>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</si>
  <si>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</si>
  <si>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</si>
  <si>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</si>
  <si>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</si>
  <si>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</si>
  <si>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</si>
  <si>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</si>
  <si>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</si>
  <si>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</si>
  <si>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</si>
  <si>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</si>
  <si>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</si>
  <si>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</si>
  <si>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</si>
  <si>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</si>
  <si>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</si>
  <si>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</si>
  <si>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</si>
  <si>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</si>
  <si>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</si>
  <si>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</si>
  <si>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</si>
  <si>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</si>
  <si>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</si>
  <si>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</si>
  <si>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</si>
  <si>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</si>
  <si>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</si>
  <si>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</si>
  <si>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</si>
  <si>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</si>
  <si>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</si>
  <si>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</si>
  <si>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</si>
  <si>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</si>
  <si>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</si>
  <si>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</si>
  <si>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</si>
  <si>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</si>
  <si>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</si>
  <si>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</si>
  <si>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</si>
  <si>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</si>
  <si>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</si>
  <si>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</si>
  <si>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</si>
  <si>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</si>
  <si>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</si>
  <si>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</si>
  <si>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</si>
  <si>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</si>
  <si>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</si>
  <si>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</si>
  <si>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</si>
  <si>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</si>
  <si>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</si>
  <si>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</si>
  <si>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</si>
  <si>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</si>
  <si>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</si>
  <si>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</si>
  <si>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</si>
  <si>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</si>
  <si>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</si>
  <si>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</si>
  <si>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</si>
  <si>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</si>
  <si>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</si>
  <si>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</si>
  <si>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</si>
  <si>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</si>
  <si>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</si>
  <si>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</si>
  <si>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</si>
  <si>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</si>
  <si>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</si>
  <si>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</si>
  <si>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</si>
  <si>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</si>
  <si>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</si>
  <si>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</si>
  <si>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</si>
  <si>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</si>
  <si>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</si>
  <si>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</si>
  <si>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</si>
  <si>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</si>
  <si>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</si>
  <si>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</si>
  <si>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</si>
  <si>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</si>
  <si>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</si>
  <si>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</si>
  <si>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</si>
  <si>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</si>
  <si>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</si>
  <si>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</si>
  <si>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</si>
  <si>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</si>
  <si>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</si>
  <si>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</si>
  <si>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</si>
  <si>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</si>
  <si>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</si>
  <si>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</si>
  <si>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</si>
  <si>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</si>
  <si>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</si>
  <si>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</si>
  <si>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</si>
  <si>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</si>
  <si>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</si>
  <si>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</si>
  <si>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</si>
  <si>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</si>
  <si>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</si>
  <si>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</si>
  <si>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</si>
  <si>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</si>
  <si>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</si>
  <si>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</si>
  <si>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</si>
  <si>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</si>
  <si>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</si>
  <si>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</si>
  <si>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</si>
  <si>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</si>
  <si>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</si>
  <si>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</si>
  <si>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</si>
  <si>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</si>
  <si>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</si>
  <si>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</si>
  <si>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</si>
  <si>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</si>
  <si>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</si>
  <si>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</si>
  <si>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</si>
  <si>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</si>
  <si>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</si>
  <si>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</si>
  <si>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</si>
  <si>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</si>
  <si>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</si>
  <si>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</si>
  <si>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</si>
  <si>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</si>
  <si>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</si>
  <si>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</si>
  <si>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</si>
  <si>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</si>
  <si>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</si>
  <si>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</si>
  <si>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</si>
  <si>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</si>
  <si>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</si>
  <si>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</si>
  <si>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</si>
  <si>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</si>
  <si>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</si>
  <si>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</si>
  <si>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</si>
  <si>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</si>
  <si>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</si>
  <si>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</si>
  <si>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</si>
  <si>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</si>
  <si>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</si>
  <si>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</si>
  <si>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</si>
  <si>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</si>
  <si>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</si>
  <si>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</si>
  <si>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</si>
  <si>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</si>
  <si>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</si>
  <si>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</si>
  <si>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</si>
  <si>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</si>
  <si>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</si>
  <si>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</si>
  <si>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</si>
  <si>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</si>
  <si>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</si>
  <si>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</si>
  <si>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</si>
  <si>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</si>
  <si>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</si>
  <si>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</si>
  <si>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</si>
  <si>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</si>
  <si>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</si>
  <si>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</si>
  <si>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</si>
  <si>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</si>
  <si>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</si>
  <si>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</si>
  <si>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</si>
  <si>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</si>
  <si>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</si>
  <si>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</si>
  <si>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</si>
  <si>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</si>
  <si>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</si>
  <si>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</si>
  <si>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</si>
  <si>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</si>
  <si>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</si>
  <si>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</si>
  <si>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</si>
  <si>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</si>
  <si>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</si>
  <si>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</si>
  <si>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</si>
  <si>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</si>
  <si>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</si>
  <si>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</si>
  <si>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</si>
  <si>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</si>
  <si>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</si>
  <si>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</si>
  <si>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</si>
  <si>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</si>
  <si>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</si>
  <si>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</si>
  <si>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</si>
  <si>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</si>
  <si>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</si>
  <si>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</si>
  <si>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</si>
  <si>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</si>
  <si>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</si>
  <si>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</si>
  <si>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</si>
  <si>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</si>
  <si>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</si>
  <si>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</si>
  <si>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</si>
  <si>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</si>
  <si>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</si>
  <si>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</si>
  <si>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</si>
  <si>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</si>
  <si>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</si>
  <si>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</si>
  <si>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</si>
  <si>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</si>
  <si>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</si>
  <si>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</si>
  <si>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</si>
  <si>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</si>
  <si>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</si>
  <si>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</si>
  <si>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</si>
  <si>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</si>
  <si>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</si>
  <si>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</si>
  <si>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</si>
  <si>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</si>
  <si>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</si>
  <si>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</si>
  <si>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</si>
  <si>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</si>
  <si>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</si>
  <si>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</si>
  <si>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</si>
  <si>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</si>
  <si>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</si>
  <si>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</si>
  <si>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</si>
  <si>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</si>
  <si>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</si>
  <si>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</si>
  <si>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</si>
  <si>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</si>
  <si>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</si>
  <si>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</si>
  <si>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</si>
  <si>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</si>
  <si>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</si>
  <si>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</si>
  <si>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</si>
  <si>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</si>
  <si>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</si>
  <si>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</si>
  <si>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</si>
  <si>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</si>
  <si>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</si>
  <si>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</si>
  <si>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</si>
  <si>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</si>
  <si>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</si>
  <si>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</si>
  <si>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</si>
  <si>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</si>
  <si>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</si>
  <si>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</si>
  <si>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</si>
  <si>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</si>
  <si>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</si>
  <si>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</si>
  <si>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</si>
  <si>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</si>
  <si>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</si>
  <si>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</si>
  <si>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</si>
  <si>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</si>
  <si>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</si>
  <si>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</si>
  <si>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</si>
  <si>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</si>
  <si>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</si>
  <si>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</si>
  <si>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</si>
  <si>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</si>
  <si>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</si>
  <si>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</si>
  <si>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</si>
  <si>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</si>
  <si>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</si>
  <si>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</si>
  <si>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</si>
  <si>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</si>
  <si>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</si>
  <si>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</si>
  <si>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</si>
  <si>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</si>
  <si>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</si>
  <si>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</si>
  <si>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</si>
  <si>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</si>
  <si>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</si>
  <si>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</si>
  <si>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</si>
  <si>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</si>
  <si>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</si>
  <si>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</si>
  <si>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</si>
  <si>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</si>
  <si>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</si>
  <si>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</si>
  <si>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</si>
  <si>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</si>
  <si>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</si>
  <si>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</si>
  <si>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</si>
  <si>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</si>
  <si>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</si>
  <si>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</si>
  <si>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</si>
  <si>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</si>
  <si>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</si>
  <si>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</si>
  <si>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</si>
  <si>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</si>
  <si>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</si>
  <si>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</si>
  <si>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</si>
  <si>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</si>
  <si>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</si>
  <si>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</si>
  <si>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</si>
  <si>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</si>
  <si>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</si>
  <si>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</si>
  <si>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</si>
  <si>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</si>
  <si>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</si>
  <si>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</si>
  <si>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</si>
  <si>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</si>
  <si>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</si>
  <si>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</si>
  <si>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</si>
  <si>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</si>
  <si>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</si>
  <si>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</si>
  <si>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</si>
  <si>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</si>
  <si>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</si>
  <si>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</si>
  <si>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</si>
  <si>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</si>
  <si>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</si>
  <si>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</si>
  <si>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</si>
  <si>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</si>
  <si>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</si>
  <si>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</si>
  <si>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</si>
  <si>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</si>
  <si>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</si>
  <si>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</si>
  <si>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</si>
  <si>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</si>
  <si>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</si>
  <si>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</si>
  <si>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</si>
  <si>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</si>
  <si>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</si>
  <si>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</si>
  <si>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</si>
  <si>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</si>
  <si>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</si>
  <si>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</si>
  <si>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</si>
  <si>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</si>
  <si>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</si>
  <si>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</si>
  <si>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</si>
  <si>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</si>
  <si>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</si>
  <si>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</si>
  <si>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</si>
  <si>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</si>
  <si>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</si>
  <si>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</si>
  <si>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</si>
  <si>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</si>
  <si>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</si>
  <si>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</si>
  <si>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</si>
  <si>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</si>
  <si>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</si>
  <si>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</si>
  <si>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</si>
  <si>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</si>
  <si>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</si>
  <si>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</si>
  <si>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</si>
  <si>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</si>
  <si>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</si>
  <si>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</si>
  <si>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</si>
  <si>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</si>
  <si>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</si>
  <si>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</si>
  <si>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</si>
  <si>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</si>
  <si>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</si>
  <si>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</si>
  <si>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</si>
  <si>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</si>
  <si>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</si>
  <si>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</si>
  <si>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</si>
  <si>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</si>
  <si>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</si>
  <si>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</si>
  <si>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</si>
  <si>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</si>
  <si>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</si>
  <si>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</si>
  <si>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</si>
  <si>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</si>
  <si>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</si>
  <si>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</si>
  <si>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</si>
  <si>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</si>
  <si>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</si>
  <si>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</si>
  <si>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</si>
  <si>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</si>
  <si>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</si>
  <si>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</si>
  <si>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</si>
  <si>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</si>
  <si>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</si>
  <si>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</si>
  <si>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</si>
  <si>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</si>
  <si>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</si>
  <si>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</si>
  <si>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</si>
  <si>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</si>
  <si>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</si>
  <si>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</si>
  <si>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</si>
  <si>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</si>
  <si>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</si>
  <si>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</si>
  <si>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</si>
  <si>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</si>
  <si>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</si>
  <si>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</si>
  <si>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</si>
  <si>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</si>
  <si>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</si>
  <si>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</si>
  <si>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</si>
  <si>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</si>
  <si>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</si>
  <si>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</si>
  <si>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</si>
  <si>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</si>
  <si>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</si>
  <si>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</si>
  <si>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</si>
  <si>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</si>
  <si>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</si>
  <si>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</si>
  <si>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</si>
  <si>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</si>
  <si>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</si>
  <si>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</si>
  <si>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</si>
  <si>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</si>
  <si>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</si>
  <si>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</si>
  <si>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</si>
  <si>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</si>
  <si>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</si>
  <si>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</si>
  <si>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</si>
  <si>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</si>
  <si>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</si>
  <si>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</si>
  <si>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</si>
  <si>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</si>
  <si>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</si>
  <si>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</si>
  <si>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</si>
  <si>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</si>
  <si>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</si>
  <si>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</si>
  <si>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</si>
  <si>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</si>
  <si>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</si>
  <si>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</si>
  <si>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</si>
  <si>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</si>
  <si>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</si>
  <si>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</si>
  <si>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</si>
  <si>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</si>
  <si>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</si>
  <si>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</si>
  <si>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</si>
  <si>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</si>
  <si>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</si>
  <si>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</si>
  <si>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</si>
  <si>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</si>
  <si>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</si>
  <si>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</si>
  <si>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</si>
  <si>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</si>
  <si>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</si>
  <si>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</si>
  <si>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</si>
  <si>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</si>
  <si>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</si>
  <si>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</si>
  <si>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</si>
  <si>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</si>
  <si>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</si>
  <si>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</si>
  <si>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</si>
  <si>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</si>
  <si>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</si>
  <si>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</si>
  <si>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</si>
  <si>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</si>
  <si>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</si>
  <si>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</si>
  <si>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</si>
  <si>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</si>
  <si>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</si>
  <si>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</si>
  <si>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</si>
  <si>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</si>
  <si>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</si>
  <si>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</si>
  <si>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</si>
  <si>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</si>
  <si>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</si>
  <si>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</si>
  <si>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</si>
  <si>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</si>
  <si>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</si>
  <si>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</si>
  <si>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</si>
  <si>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</si>
  <si>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</si>
  <si>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</si>
  <si>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</si>
  <si>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</si>
  <si>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</si>
  <si>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</si>
  <si>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</si>
  <si>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</si>
  <si>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</si>
  <si>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</si>
  <si>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</si>
  <si>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</si>
  <si>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</si>
  <si>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</si>
  <si>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</si>
  <si>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</si>
  <si>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</si>
  <si>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</si>
  <si>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</si>
  <si>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</si>
  <si>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</si>
  <si>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</si>
  <si>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</si>
  <si>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</si>
  <si>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</si>
  <si>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</si>
  <si>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</si>
  <si>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</si>
  <si>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</si>
  <si>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</si>
  <si>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</si>
  <si>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</si>
  <si>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</si>
  <si>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</si>
  <si>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</si>
  <si>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</si>
  <si>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</si>
  <si>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</si>
  <si>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</si>
  <si>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</si>
  <si>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</si>
  <si>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</si>
  <si>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</si>
  <si>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</si>
  <si>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</si>
  <si>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</si>
  <si>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</si>
  <si>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</si>
  <si>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</si>
  <si>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</si>
  <si>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</si>
  <si>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</si>
  <si>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</si>
  <si>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</si>
  <si>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</si>
  <si>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</si>
  <si>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</si>
  <si>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</si>
  <si>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</si>
  <si>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</si>
  <si>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</si>
  <si>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</si>
  <si>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</si>
  <si>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</si>
  <si>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</si>
  <si>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</si>
  <si>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</si>
  <si>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</si>
  <si>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</si>
  <si>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</si>
  <si>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</si>
  <si>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</si>
  <si>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</si>
  <si>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</si>
  <si>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</si>
  <si>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</si>
  <si>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</si>
  <si>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</si>
  <si>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</si>
  <si>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</si>
  <si>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</si>
  <si>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</si>
  <si>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</si>
  <si>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</si>
  <si>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</si>
  <si>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</si>
  <si>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</si>
  <si>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</si>
  <si>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</si>
  <si>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</si>
  <si>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</si>
  <si>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</si>
  <si>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</si>
  <si>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</si>
  <si>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</si>
  <si>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</si>
  <si>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</si>
  <si>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</si>
  <si>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</si>
  <si>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</si>
  <si>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</si>
  <si>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</si>
  <si>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</si>
  <si>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</si>
  <si>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</si>
  <si>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</si>
  <si>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</si>
  <si>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</si>
  <si>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</si>
  <si>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</si>
  <si>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</si>
  <si>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</si>
  <si>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</si>
  <si>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</si>
  <si>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</si>
  <si>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</si>
  <si>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</si>
  <si>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</si>
  <si>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</si>
  <si>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</si>
  <si>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</si>
  <si>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</si>
  <si>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</si>
  <si>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</si>
  <si>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</si>
  <si>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</si>
  <si>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</si>
  <si>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</si>
  <si>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</si>
  <si>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</si>
  <si>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</si>
  <si>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</si>
  <si>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</si>
  <si>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</si>
  <si>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</si>
  <si>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</si>
  <si>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</si>
  <si>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</si>
  <si>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</si>
  <si>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</si>
  <si>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</si>
  <si>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</si>
  <si>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</si>
  <si>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</si>
  <si>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</si>
  <si>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</si>
  <si>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</si>
  <si>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</si>
  <si>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</si>
  <si>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</si>
  <si>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</si>
  <si>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</si>
  <si>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</si>
  <si>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</si>
  <si>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</si>
  <si>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</si>
  <si>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</si>
  <si>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</si>
  <si>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</si>
  <si>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</si>
  <si>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</si>
  <si>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</si>
  <si>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</si>
  <si>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</si>
  <si>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</si>
  <si>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</si>
  <si>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</si>
  <si>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</si>
  <si>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</si>
  <si>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</si>
  <si>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</si>
  <si>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</si>
  <si>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</si>
  <si>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</si>
  <si>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</si>
  <si>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</si>
  <si>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</si>
  <si>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</si>
  <si>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</si>
  <si>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</si>
  <si>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</si>
  <si>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</si>
  <si>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</si>
  <si>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</si>
  <si>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</si>
  <si>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</si>
  <si>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</si>
  <si>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</si>
  <si>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</si>
  <si>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</si>
  <si>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</si>
  <si>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</si>
  <si>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</si>
  <si>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</si>
  <si>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</si>
  <si>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</si>
  <si>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</si>
  <si>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</si>
  <si>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</si>
  <si>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</si>
  <si>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</si>
  <si>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</si>
  <si>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</si>
  <si>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</si>
  <si>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</si>
  <si>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</si>
  <si>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</si>
  <si>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</si>
  <si>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</si>
  <si>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</si>
  <si>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</si>
  <si>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</si>
  <si>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</si>
  <si>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</si>
  <si>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</si>
  <si>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</si>
  <si>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</si>
  <si>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</si>
  <si>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</si>
  <si>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</si>
  <si>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</si>
  <si>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</si>
  <si>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</si>
  <si>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</si>
  <si>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</si>
  <si>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</si>
  <si>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</si>
  <si>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</si>
  <si>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</si>
  <si>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</si>
  <si>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</si>
  <si>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</si>
  <si>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</si>
  <si>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</si>
  <si>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</si>
  <si>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</si>
  <si>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</si>
  <si>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</si>
  <si>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</si>
  <si>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</si>
  <si>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</si>
  <si>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</si>
  <si>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</si>
  <si>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</si>
  <si>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</si>
  <si>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</si>
  <si>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</si>
  <si>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</si>
  <si>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</si>
  <si>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</si>
  <si>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</si>
  <si>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</si>
  <si>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</si>
  <si>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</si>
  <si>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</si>
  <si>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</si>
  <si>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</si>
  <si>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</si>
  <si>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</si>
  <si>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</si>
  <si>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</si>
  <si>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</si>
  <si>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</si>
  <si>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</si>
  <si>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</si>
  <si>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</si>
  <si>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</si>
  <si>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</si>
  <si>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</si>
  <si>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</si>
  <si>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</si>
  <si>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</si>
  <si>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</si>
  <si>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</si>
  <si>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</si>
  <si>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</si>
  <si>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</si>
  <si>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</si>
  <si>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</si>
  <si>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</si>
  <si>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</si>
  <si>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</si>
  <si>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</si>
  <si>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</si>
  <si>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</si>
  <si>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</si>
  <si>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</si>
  <si>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</si>
  <si>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</si>
  <si>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</si>
  <si>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</si>
  <si>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</si>
  <si>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</si>
  <si>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</si>
  <si>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</si>
  <si>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</si>
  <si>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</si>
  <si>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</si>
  <si>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</si>
  <si>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</si>
  <si>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</si>
  <si>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</si>
  <si>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</si>
  <si>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</si>
  <si>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</si>
  <si>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</si>
  <si>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</si>
  <si>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</si>
  <si>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</si>
  <si>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</si>
  <si>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</si>
  <si>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</si>
  <si>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</si>
  <si>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</si>
  <si>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</si>
  <si>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</si>
  <si>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</si>
  <si>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</si>
  <si>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</si>
  <si>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</si>
  <si>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</si>
  <si>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</si>
  <si>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</si>
  <si>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</si>
  <si>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</si>
  <si>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</si>
  <si>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</si>
  <si>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</si>
  <si>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</si>
  <si>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</si>
  <si>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</si>
  <si>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</si>
  <si>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</si>
  <si>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</si>
  <si>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</si>
  <si>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</si>
  <si>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</si>
  <si>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</si>
  <si>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</si>
  <si>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</si>
  <si>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</si>
  <si>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</si>
  <si>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</si>
  <si>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</si>
  <si>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</si>
  <si>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</si>
  <si>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</si>
  <si>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</si>
  <si>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</si>
  <si>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</si>
  <si>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</si>
  <si>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</si>
  <si>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</si>
  <si>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</si>
  <si>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</si>
  <si>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</si>
  <si>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</si>
  <si>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</si>
  <si>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</si>
  <si>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</si>
  <si>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</si>
  <si>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</si>
  <si>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</si>
  <si>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</si>
  <si>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</si>
  <si>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</si>
  <si>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</si>
  <si>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</si>
  <si>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</si>
  <si>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</si>
  <si>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</si>
  <si>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</si>
  <si>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</si>
  <si>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</si>
  <si>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</si>
  <si>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</si>
  <si>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</si>
  <si>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</si>
  <si>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</si>
  <si>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</si>
  <si>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</si>
  <si>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</si>
  <si>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</si>
  <si>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</si>
  <si>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</si>
  <si>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</si>
  <si>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</si>
  <si>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</si>
  <si>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</si>
  <si>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</si>
  <si>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</si>
  <si>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</si>
  <si>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</si>
  <si>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</si>
  <si>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</si>
  <si>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</si>
  <si>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</si>
  <si>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</si>
  <si>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</si>
  <si>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</si>
  <si>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</si>
  <si>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</si>
  <si>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</si>
  <si>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</si>
  <si>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</si>
  <si>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</si>
  <si>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</si>
  <si>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</si>
  <si>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</si>
  <si>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</si>
  <si>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</si>
  <si>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</si>
  <si>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</si>
  <si>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</si>
  <si>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</si>
  <si>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</si>
  <si>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</si>
  <si>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</si>
  <si>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</si>
  <si>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</si>
  <si>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</si>
  <si>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</si>
  <si>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</si>
  <si>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</si>
  <si>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</si>
  <si>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</si>
  <si>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</si>
  <si>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</si>
  <si>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</si>
  <si>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</si>
  <si>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</si>
  <si>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</si>
  <si>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</si>
  <si>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</si>
  <si>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</si>
  <si>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</si>
  <si>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</si>
  <si>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</si>
  <si>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</si>
  <si>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</si>
  <si>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</si>
  <si>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</si>
  <si>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</si>
  <si>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</si>
  <si>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</si>
  <si>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</si>
  <si>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</si>
  <si>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</si>
  <si>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</si>
  <si>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</si>
  <si>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</si>
  <si>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</si>
  <si>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</si>
  <si>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</si>
  <si>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</si>
  <si>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</si>
  <si>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</si>
  <si>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</si>
  <si>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</si>
  <si>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</si>
  <si>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</si>
  <si>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</si>
  <si>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</si>
  <si>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</si>
  <si>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</si>
  <si>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</si>
  <si>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</si>
  <si>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</si>
  <si>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</si>
  <si>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</si>
  <si>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</si>
  <si>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</si>
  <si>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</si>
  <si>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</si>
  <si>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</si>
  <si>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</si>
  <si>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</si>
  <si>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</si>
  <si>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</si>
  <si>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</si>
  <si>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</si>
  <si>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</si>
  <si>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</si>
  <si>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</si>
  <si>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</si>
  <si>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</si>
  <si>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</si>
  <si>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</si>
  <si>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</si>
  <si>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</si>
  <si>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</si>
  <si>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</si>
  <si>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</si>
  <si>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</si>
  <si>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</si>
  <si>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</si>
  <si>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</si>
  <si>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</si>
  <si>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</si>
  <si>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</si>
  <si>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</si>
  <si>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</si>
  <si>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</si>
  <si>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</si>
  <si>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</si>
  <si>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</si>
  <si>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</si>
  <si>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</si>
  <si>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</si>
  <si>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</si>
  <si>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</si>
  <si>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</si>
  <si>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</si>
  <si>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</si>
  <si>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</si>
  <si>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</si>
  <si>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</si>
  <si>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</si>
  <si>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</si>
  <si>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</si>
  <si>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</si>
  <si>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</si>
  <si>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</si>
  <si>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</si>
  <si>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</si>
  <si>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</si>
  <si>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</si>
  <si>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</si>
  <si>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</si>
  <si>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</si>
  <si>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</si>
  <si>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</si>
  <si>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</si>
  <si>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</si>
  <si>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</si>
  <si>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</si>
  <si>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</si>
  <si>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</si>
  <si>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</si>
  <si>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</si>
  <si>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</si>
  <si>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</si>
  <si>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</si>
  <si>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</si>
  <si>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</si>
  <si>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</si>
  <si>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</si>
  <si>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</si>
  <si>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</si>
  <si>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</si>
  <si>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</si>
  <si>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</si>
  <si>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</si>
  <si>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</si>
  <si>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</si>
  <si>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</si>
  <si>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</si>
  <si>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</si>
  <si>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</si>
  <si>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</si>
  <si>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</si>
  <si>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</si>
  <si>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</si>
  <si>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</si>
  <si>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</si>
  <si>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</si>
  <si>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</si>
  <si>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</si>
  <si>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</si>
  <si>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</si>
  <si>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</si>
  <si>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</si>
  <si>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</si>
  <si>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</si>
  <si>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</si>
  <si>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</si>
  <si>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</si>
  <si>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</si>
  <si>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</si>
  <si>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</si>
  <si>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</si>
  <si>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</si>
  <si>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</si>
  <si>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</si>
  <si>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</si>
  <si>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</si>
  <si>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</si>
  <si>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</si>
  <si>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</si>
  <si>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</si>
  <si>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</si>
  <si>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</si>
  <si>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</si>
  <si>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</si>
  <si>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</si>
  <si>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</si>
  <si>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</si>
  <si>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</si>
  <si>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</si>
  <si>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</si>
  <si>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</si>
  <si>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</si>
  <si>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</si>
  <si>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</si>
  <si>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</si>
  <si>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</si>
  <si>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</si>
  <si>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</si>
  <si>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</si>
  <si>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</si>
  <si>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</si>
  <si>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</si>
  <si>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</si>
  <si>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</si>
  <si>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</si>
  <si>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</si>
  <si>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</si>
  <si>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</si>
  <si>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</si>
  <si>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</si>
  <si>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</si>
  <si>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</si>
  <si>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</si>
  <si>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</si>
  <si>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</si>
  <si>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</si>
  <si>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</si>
  <si>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</si>
  <si>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</si>
  <si>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</si>
  <si>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</si>
  <si>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</si>
  <si>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</si>
  <si>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</si>
  <si>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</si>
  <si>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</si>
  <si>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</si>
  <si>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</si>
  <si>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</si>
  <si>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</si>
  <si>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</si>
  <si>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</si>
  <si>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</si>
  <si>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</si>
  <si>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</si>
  <si>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</si>
  <si>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</si>
  <si>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</si>
  <si>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</si>
  <si>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</si>
  <si>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</si>
  <si>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</si>
  <si>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</si>
  <si>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</si>
  <si>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</si>
  <si>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</si>
  <si>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</si>
  <si>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</si>
  <si>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</si>
  <si>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</si>
  <si>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</si>
  <si>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</si>
  <si>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</si>
  <si>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</si>
  <si>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</si>
  <si>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</si>
  <si>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</si>
  <si>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</si>
  <si>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</si>
  <si>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</si>
  <si>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</si>
  <si>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</si>
  <si>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</si>
  <si>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</si>
  <si>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</si>
  <si>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</si>
  <si>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</si>
  <si>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</si>
  <si>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</si>
  <si>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</si>
  <si>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</si>
  <si>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</si>
  <si>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</si>
  <si>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</si>
  <si>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</si>
  <si>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</si>
  <si>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</si>
  <si>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</si>
  <si>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</si>
  <si>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</si>
  <si>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</si>
  <si>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</si>
  <si>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</si>
  <si>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</si>
  <si>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</si>
  <si>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</si>
  <si>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</si>
  <si>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</si>
  <si>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</si>
  <si>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</si>
  <si>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</si>
  <si>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</si>
  <si>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</si>
  <si>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</si>
  <si>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</si>
  <si>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</si>
  <si>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</si>
  <si>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</si>
  <si>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</si>
  <si>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</si>
  <si>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</si>
  <si>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</si>
  <si>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</si>
  <si>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</si>
  <si>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</si>
  <si>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</si>
  <si>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</si>
  <si>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</si>
  <si>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</si>
  <si>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</si>
  <si>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</si>
  <si>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</si>
  <si>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</si>
  <si>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</si>
  <si>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</si>
  <si>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</si>
  <si>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</si>
  <si>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</si>
  <si>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</si>
  <si>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</si>
  <si>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</si>
  <si>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</si>
  <si>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</si>
  <si>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</si>
  <si>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</si>
  <si>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</si>
  <si>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</si>
  <si>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</si>
  <si>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</si>
  <si>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</si>
  <si>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</si>
  <si>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</si>
  <si>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</si>
  <si>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</si>
  <si>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</si>
  <si>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</si>
  <si>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</si>
  <si>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</si>
  <si>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</si>
  <si>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</si>
  <si>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</si>
  <si>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</si>
  <si>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</si>
  <si>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</si>
  <si>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</si>
  <si>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</si>
  <si>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</si>
  <si>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</si>
  <si>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</si>
  <si>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</si>
  <si>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</si>
  <si>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</si>
  <si>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</si>
  <si>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</si>
  <si>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</si>
  <si>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</si>
  <si>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</si>
  <si>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</si>
  <si>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</si>
  <si>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</si>
  <si>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</si>
  <si>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</si>
  <si>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</si>
  <si>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</si>
  <si>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</si>
  <si>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</si>
  <si>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</si>
  <si>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</si>
  <si>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</si>
  <si>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</si>
  <si>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</si>
  <si>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</si>
  <si>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</si>
  <si>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</si>
  <si>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</si>
  <si>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</si>
  <si>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</si>
  <si>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</si>
  <si>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</si>
  <si>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</si>
  <si>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</si>
  <si>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</si>
  <si>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</si>
  <si>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</si>
  <si>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</si>
  <si>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</si>
  <si>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</si>
  <si>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</si>
  <si>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</si>
  <si>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</si>
  <si>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</si>
  <si>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</si>
  <si>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</si>
  <si>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</si>
  <si>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</si>
  <si>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</si>
  <si>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</si>
  <si>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</si>
  <si>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</si>
  <si>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</si>
  <si>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</si>
  <si>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</si>
  <si>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</si>
  <si>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</si>
  <si>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</si>
  <si>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</si>
  <si>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</si>
  <si>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</si>
  <si>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</si>
  <si>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</si>
  <si>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</si>
  <si>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</si>
  <si>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</si>
  <si>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</si>
  <si>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</si>
  <si>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</si>
  <si>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</si>
  <si>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</si>
  <si>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</si>
  <si>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</si>
  <si>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</si>
  <si>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</si>
  <si>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</si>
  <si>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</si>
  <si>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</si>
  <si>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</si>
  <si>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</si>
  <si>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</si>
  <si>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</si>
  <si>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</si>
  <si>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</si>
  <si>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</si>
  <si>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</si>
  <si>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</si>
  <si>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</si>
  <si>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</si>
  <si>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</si>
  <si>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</si>
  <si>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</si>
  <si>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</si>
  <si>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</si>
  <si>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</si>
  <si>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</si>
  <si>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</si>
  <si>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</si>
  <si>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</si>
  <si>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</si>
  <si>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</si>
  <si>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</si>
  <si>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</si>
  <si>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</si>
  <si>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</si>
  <si>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</si>
  <si>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</si>
  <si>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</si>
  <si>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</si>
  <si>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</si>
  <si>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</si>
  <si>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</si>
  <si>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</si>
  <si>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</si>
  <si>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</si>
  <si>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</si>
  <si>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</si>
  <si>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</si>
  <si>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</si>
  <si>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</si>
  <si>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</si>
  <si>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</si>
  <si>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</si>
  <si>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</si>
  <si>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</si>
  <si>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</si>
  <si>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</si>
  <si>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</si>
  <si>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</si>
  <si>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</si>
  <si>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</si>
  <si>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</si>
  <si>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</si>
  <si>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</si>
  <si>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</si>
  <si>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</si>
  <si>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</si>
  <si>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</si>
  <si>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</si>
  <si>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</si>
  <si>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</si>
  <si>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</si>
  <si>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</si>
  <si>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</si>
  <si>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</si>
  <si>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</si>
  <si>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</si>
  <si>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</si>
  <si>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</si>
  <si>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</si>
  <si>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</si>
  <si>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</si>
  <si>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</si>
  <si>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</si>
  <si>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</si>
  <si>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</si>
  <si>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</si>
  <si>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</si>
  <si>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</si>
  <si>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</si>
  <si>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</si>
  <si>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</si>
  <si>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</si>
  <si>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</si>
  <si>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</si>
  <si>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</si>
  <si>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</si>
  <si>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</si>
  <si>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</si>
  <si>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</si>
  <si>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</si>
  <si>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</si>
  <si>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</si>
  <si>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</si>
  <si>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</si>
  <si>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</si>
  <si>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</si>
  <si>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</si>
  <si>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</si>
  <si>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</si>
  <si>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</si>
  <si>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</si>
  <si>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</si>
  <si>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</si>
  <si>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</si>
  <si>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</si>
  <si>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</si>
  <si>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</si>
  <si>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</si>
  <si>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</si>
  <si>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</si>
  <si>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</si>
  <si>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</si>
  <si>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</si>
  <si>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</si>
  <si>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</si>
  <si>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</si>
  <si>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</si>
  <si>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</si>
  <si>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</si>
  <si>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</si>
  <si>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</si>
  <si>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</si>
  <si>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</si>
  <si>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</si>
  <si>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</si>
  <si>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</si>
  <si>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</si>
  <si>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</si>
  <si>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</si>
  <si>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</si>
  <si>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</si>
  <si>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</si>
  <si>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</si>
  <si>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</si>
  <si>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</si>
  <si>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</si>
  <si>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</si>
  <si>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</si>
  <si>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</si>
  <si>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</si>
  <si>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</si>
  <si>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</si>
  <si>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</si>
  <si>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</si>
  <si>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</si>
  <si>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</si>
  <si>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</si>
  <si>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</si>
  <si>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</si>
  <si>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</si>
  <si>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</si>
  <si>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</si>
  <si>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</si>
  <si>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</si>
  <si>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</si>
  <si>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</si>
  <si>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</si>
  <si>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</si>
  <si>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</si>
  <si>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</si>
  <si>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</si>
  <si>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</si>
  <si>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</si>
  <si>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</si>
  <si>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</si>
  <si>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</si>
  <si>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</si>
  <si>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</si>
  <si>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</si>
  <si>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</si>
  <si>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</si>
  <si>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</si>
  <si>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</si>
  <si>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</si>
  <si>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</si>
  <si>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</si>
  <si>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</si>
  <si>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</si>
  <si>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</si>
  <si>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</si>
  <si>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</si>
  <si>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</si>
  <si>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</si>
  <si>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</si>
  <si>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</si>
  <si>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</si>
  <si>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</si>
  <si>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</si>
  <si>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</si>
  <si>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</si>
  <si>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</si>
  <si>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</si>
  <si>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</si>
  <si>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</si>
  <si>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</si>
  <si>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</si>
  <si>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</si>
  <si>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</si>
  <si>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</si>
  <si>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</si>
  <si>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</si>
  <si>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</si>
  <si>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</si>
  <si>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</si>
  <si>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</si>
  <si>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</si>
  <si>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</si>
  <si>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</si>
  <si>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</si>
  <si>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</si>
  <si>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</si>
  <si>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</si>
  <si>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</si>
  <si>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</si>
  <si>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</si>
  <si>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</si>
  <si>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</si>
  <si>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</si>
  <si>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</si>
  <si>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</si>
  <si>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</si>
  <si>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</si>
  <si>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</si>
  <si>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</si>
  <si>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</si>
  <si>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</si>
  <si>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</si>
  <si>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</si>
  <si>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</si>
  <si>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</si>
  <si>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</si>
  <si>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</si>
  <si>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</si>
  <si>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</si>
  <si>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</si>
  <si>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</si>
  <si>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</si>
  <si>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</si>
  <si>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</si>
  <si>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</si>
  <si>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</si>
  <si>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</si>
  <si>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</si>
  <si>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</si>
  <si>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</si>
  <si>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</si>
  <si>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</si>
  <si>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</si>
  <si>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</si>
  <si>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</si>
  <si>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</si>
  <si>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</si>
  <si>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</si>
  <si>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</si>
  <si>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</si>
  <si>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</si>
  <si>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</si>
  <si>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</si>
  <si>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</si>
  <si>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</si>
  <si>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</si>
  <si>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</si>
  <si>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</si>
  <si>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</si>
  <si>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</si>
  <si>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</si>
  <si>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</si>
  <si>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</si>
  <si>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</si>
  <si>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</si>
  <si>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</si>
  <si>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</si>
  <si>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</si>
  <si>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</si>
  <si>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</si>
  <si>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</si>
  <si>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</si>
  <si>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</si>
  <si>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</si>
  <si>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</si>
  <si>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</si>
  <si>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</si>
  <si>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</si>
  <si>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</si>
  <si>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</si>
  <si>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</si>
  <si>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</si>
  <si>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</si>
  <si>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</si>
  <si>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</si>
  <si>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</si>
  <si>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</si>
  <si>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</si>
  <si>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</si>
  <si>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</si>
  <si>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</si>
  <si>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</si>
  <si>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</si>
  <si>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</si>
  <si>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</si>
  <si>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</si>
  <si>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</si>
  <si>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</si>
  <si>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</si>
  <si>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</si>
  <si>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</si>
  <si>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</si>
  <si>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</si>
  <si>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</si>
  <si>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</si>
  <si>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</si>
  <si>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</si>
  <si>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</si>
  <si>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</si>
  <si>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</si>
  <si>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</si>
  <si>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</si>
  <si>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</si>
  <si>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</si>
  <si>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</si>
  <si>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</si>
  <si>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</si>
  <si>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</si>
  <si>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</si>
  <si>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</si>
  <si>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</si>
  <si>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</si>
  <si>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</si>
  <si>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</si>
  <si>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</si>
  <si>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</si>
  <si>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</si>
  <si>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</si>
  <si>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</si>
  <si>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</si>
  <si>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</si>
  <si>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</si>
  <si>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</si>
  <si>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</si>
  <si>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</si>
  <si>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</si>
  <si>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</si>
  <si>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</si>
  <si>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</si>
  <si>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</si>
  <si>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</si>
  <si>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</si>
  <si>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</si>
  <si>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</si>
  <si>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</si>
  <si>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</si>
  <si>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</si>
  <si>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</si>
  <si>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</si>
  <si>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</si>
  <si>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</si>
  <si>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</si>
  <si>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</si>
  <si>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</si>
  <si>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</si>
  <si>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</si>
  <si>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</si>
  <si>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</si>
  <si>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</si>
  <si>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</si>
  <si>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</si>
  <si>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</si>
  <si>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</si>
  <si>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</si>
  <si>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</si>
  <si>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</si>
  <si>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</si>
  <si>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</si>
  <si>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</si>
  <si>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</si>
  <si>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</si>
  <si>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</si>
  <si>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</si>
  <si>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</si>
  <si>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</si>
  <si>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</si>
  <si>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</si>
  <si>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</si>
  <si>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</si>
  <si>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</si>
  <si>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</si>
  <si>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</si>
  <si>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</si>
  <si>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</si>
  <si>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</si>
  <si>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</si>
  <si>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</si>
  <si>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</si>
  <si>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</si>
  <si>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</si>
  <si>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</si>
  <si>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</si>
  <si>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</si>
  <si>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</si>
  <si>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</si>
  <si>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</si>
  <si>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</si>
  <si>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</si>
  <si>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</si>
  <si>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</si>
  <si>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</si>
  <si>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</si>
  <si>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</si>
  <si>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</si>
  <si>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</si>
  <si>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</si>
  <si>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</si>
  <si>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</si>
  <si>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</si>
  <si>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</si>
  <si>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</si>
  <si>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</si>
  <si>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</si>
  <si>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</si>
  <si>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</si>
  <si>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</si>
  <si>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</si>
  <si>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</si>
  <si>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</si>
  <si>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</si>
  <si>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</si>
  <si>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</si>
  <si>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</si>
  <si>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</si>
  <si>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</si>
  <si>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</si>
  <si>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</si>
  <si>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</si>
  <si>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</si>
  <si>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</si>
  <si>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</si>
  <si>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</si>
  <si>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</si>
  <si>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</si>
  <si>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</si>
  <si>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</si>
  <si>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</si>
  <si>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</si>
  <si>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</si>
  <si>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</si>
  <si>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</si>
  <si>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</si>
  <si>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</si>
  <si>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</si>
  <si>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</si>
  <si>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</si>
  <si>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</si>
  <si>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</si>
  <si>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</si>
  <si>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</si>
  <si>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</si>
  <si>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</si>
  <si>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</si>
  <si>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</si>
  <si>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</si>
  <si>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</si>
  <si>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</si>
  <si>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</si>
  <si>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</si>
  <si>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</si>
  <si>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</si>
  <si>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</si>
  <si>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</si>
  <si>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</si>
  <si>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</si>
  <si>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</si>
  <si>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</si>
  <si>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</si>
  <si>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</si>
  <si>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</si>
  <si>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</si>
  <si>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</si>
  <si>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</si>
  <si>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</si>
  <si>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</si>
  <si>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</si>
  <si>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</si>
  <si>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</si>
  <si>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</si>
  <si>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</si>
  <si>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</si>
  <si>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</si>
  <si>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</si>
  <si>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</si>
  <si>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</si>
  <si>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</si>
  <si>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</si>
  <si>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</si>
  <si>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</si>
  <si>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</si>
  <si>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</si>
  <si>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</si>
  <si>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</si>
  <si>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</si>
  <si>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</si>
  <si>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</si>
  <si>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</si>
  <si>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</si>
  <si>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</si>
  <si>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</si>
  <si>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</si>
  <si>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</si>
  <si>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</si>
  <si>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</si>
  <si>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</si>
  <si>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</si>
  <si>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</si>
  <si>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</si>
  <si>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</si>
  <si>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</si>
  <si>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</si>
  <si>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</si>
  <si>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</si>
  <si>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</si>
  <si>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</si>
  <si>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</si>
  <si>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</si>
  <si>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</si>
  <si>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</si>
  <si>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</si>
  <si>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</si>
  <si>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</si>
  <si>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</si>
  <si>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</si>
  <si>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</si>
  <si>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</si>
  <si>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</si>
  <si>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</si>
  <si>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</si>
  <si>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</si>
  <si>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</si>
  <si>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</si>
  <si>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</si>
  <si>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</si>
  <si>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</si>
  <si>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</si>
  <si>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</si>
  <si>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</si>
  <si>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</si>
  <si>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</si>
  <si>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</si>
  <si>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</si>
  <si>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</si>
  <si>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</si>
  <si>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</si>
  <si>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</si>
  <si>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</si>
  <si>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</si>
  <si>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</si>
  <si>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</si>
  <si>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</si>
  <si>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</si>
  <si>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</si>
  <si>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</si>
  <si>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</si>
  <si>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</si>
  <si>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</si>
  <si>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</si>
  <si>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</si>
  <si>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</si>
  <si>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</si>
  <si>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</si>
  <si>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</si>
  <si>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</si>
  <si>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</si>
  <si>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</si>
  <si>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</si>
  <si>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</si>
  <si>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</si>
  <si>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</si>
  <si>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</si>
  <si>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</si>
  <si>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</si>
  <si>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</si>
  <si>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</si>
  <si>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</si>
  <si>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</si>
  <si>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</si>
  <si>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</si>
  <si>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</si>
  <si>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</si>
  <si>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</si>
  <si>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</si>
  <si>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</si>
  <si>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</si>
  <si>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</si>
  <si>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</si>
  <si>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</si>
  <si>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</si>
  <si>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</si>
  <si>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</si>
  <si>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</si>
  <si>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</si>
  <si>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</si>
  <si>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</si>
  <si>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</si>
  <si>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</si>
  <si>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</si>
  <si>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</si>
  <si>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</si>
  <si>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</si>
  <si>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</si>
  <si>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</si>
  <si>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</si>
  <si>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</si>
  <si>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</si>
  <si>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</si>
  <si>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</si>
  <si>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</si>
  <si>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</si>
  <si>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</si>
  <si>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</si>
  <si>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</si>
  <si>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</si>
  <si>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</si>
  <si>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</si>
  <si>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</si>
  <si>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</si>
  <si>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</si>
  <si>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</si>
  <si>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</si>
  <si>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</si>
  <si>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</si>
  <si>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</si>
  <si>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</si>
  <si>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</si>
  <si>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</si>
  <si>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</si>
  <si>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</si>
  <si>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</si>
  <si>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</si>
  <si>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</si>
  <si>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</si>
  <si>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</si>
  <si>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</si>
  <si>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</si>
  <si>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</si>
  <si>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</si>
  <si>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</si>
  <si>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</si>
  <si>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</si>
  <si>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</si>
  <si>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</si>
  <si>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</si>
  <si>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</si>
  <si>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</si>
  <si>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</si>
  <si>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</si>
  <si>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</si>
  <si>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</si>
  <si>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</si>
  <si>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</si>
  <si>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</si>
  <si>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</si>
  <si>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</si>
  <si>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</si>
  <si>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</si>
  <si>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</si>
  <si>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</si>
  <si>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</si>
  <si>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</si>
  <si>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</si>
  <si>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</si>
  <si>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</si>
  <si>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</si>
  <si>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</si>
  <si>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</si>
  <si>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</si>
  <si>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</si>
  <si>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</si>
  <si>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</si>
  <si>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</si>
  <si>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</si>
  <si>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</si>
  <si>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</si>
  <si>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</si>
  <si>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</si>
  <si>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</si>
  <si>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</si>
  <si>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</si>
  <si>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</si>
  <si>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</si>
  <si>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</si>
  <si>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</si>
  <si>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</si>
  <si>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</si>
  <si>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</si>
  <si>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</si>
  <si>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</si>
  <si>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</si>
  <si>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</si>
  <si>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</si>
  <si>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</si>
  <si>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</si>
  <si>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</si>
  <si>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</si>
  <si>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</si>
  <si>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</si>
  <si>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</si>
  <si>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</si>
  <si>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</si>
  <si>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</si>
  <si>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</si>
  <si>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</si>
  <si>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</si>
  <si>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</si>
  <si>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</si>
  <si>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</si>
  <si>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</si>
  <si>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</si>
  <si>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</si>
  <si>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</si>
  <si>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</si>
  <si>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</si>
  <si>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</si>
  <si>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</si>
  <si>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</si>
  <si>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</si>
  <si>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</si>
  <si>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</si>
  <si>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</si>
  <si>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</si>
  <si>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</si>
  <si>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</si>
  <si>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</si>
  <si>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</si>
  <si>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</si>
  <si>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</si>
  <si>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</si>
  <si>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</si>
  <si>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</si>
  <si>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</si>
  <si>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</si>
  <si>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</si>
  <si>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</si>
  <si>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</si>
  <si>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</si>
  <si>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</si>
  <si>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</si>
  <si>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</si>
  <si>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</si>
  <si>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</si>
  <si>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</si>
  <si>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</si>
  <si>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</si>
  <si>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</si>
  <si>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</si>
  <si>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</si>
  <si>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</si>
  <si>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</si>
  <si>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</si>
  <si>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</si>
  <si>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</si>
  <si>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</si>
  <si>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</si>
  <si>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</si>
  <si>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</si>
  <si>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</si>
  <si>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</si>
  <si>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</si>
  <si>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</si>
  <si>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</si>
  <si>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</si>
  <si>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</si>
  <si>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</si>
  <si>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</si>
  <si>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</si>
  <si>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</si>
  <si>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</si>
  <si>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</si>
  <si>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</si>
  <si>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</si>
  <si>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</si>
  <si>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</si>
  <si>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</si>
  <si>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</si>
  <si>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</si>
  <si>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</si>
  <si>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</si>
  <si>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</si>
  <si>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</si>
  <si>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</si>
  <si>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</si>
  <si>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</si>
  <si>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</si>
  <si>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</si>
  <si>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</si>
  <si>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</si>
  <si>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</si>
  <si>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</si>
  <si>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</si>
  <si>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</si>
  <si>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</si>
  <si>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</si>
  <si>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</si>
  <si>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</si>
  <si>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</si>
  <si>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</si>
  <si>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</si>
  <si>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</si>
  <si>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</si>
  <si>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</si>
  <si>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</si>
  <si>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</si>
  <si>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</si>
  <si>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</si>
  <si>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</si>
  <si>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</si>
  <si>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</si>
  <si>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</si>
  <si>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</si>
  <si>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</si>
  <si>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</si>
  <si>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</si>
  <si>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</si>
  <si>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</si>
  <si>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</si>
  <si>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</si>
  <si>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</si>
  <si>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</si>
  <si>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</si>
  <si>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</si>
  <si>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</si>
  <si>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</si>
  <si>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</si>
  <si>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</si>
  <si>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</si>
  <si>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</si>
  <si>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</si>
  <si>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</si>
  <si>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</si>
  <si>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</si>
  <si>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</si>
  <si>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</si>
  <si>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</si>
  <si>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</si>
  <si>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</si>
  <si>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</si>
  <si>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</si>
  <si>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</si>
  <si>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</si>
  <si>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</si>
  <si>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</si>
  <si>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</si>
  <si>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</si>
  <si>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</si>
  <si>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</si>
  <si>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</si>
  <si>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</si>
  <si>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</si>
  <si>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</si>
  <si>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</si>
  <si>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</si>
  <si>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</si>
  <si>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</si>
  <si>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</si>
  <si>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</si>
  <si>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</si>
  <si>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</si>
  <si>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</si>
  <si>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</si>
  <si>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</si>
  <si>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</si>
  <si>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</si>
  <si>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</si>
  <si>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</si>
  <si>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</si>
  <si>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</si>
  <si>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</si>
  <si>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</si>
  <si>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</si>
  <si>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</si>
  <si>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</si>
  <si>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</si>
  <si>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</si>
  <si>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</si>
  <si>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</si>
  <si>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</si>
  <si>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</si>
  <si>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</si>
  <si>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</si>
  <si>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</si>
  <si>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</si>
  <si>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</si>
  <si>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</si>
  <si>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</si>
  <si>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</si>
  <si>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</si>
  <si>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</si>
  <si>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</si>
  <si>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</si>
  <si>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</si>
  <si>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</si>
  <si>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</si>
  <si>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</si>
  <si>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</si>
  <si>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</si>
  <si>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</si>
  <si>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</si>
  <si>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</si>
  <si>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</si>
  <si>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</si>
  <si>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</si>
  <si>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</si>
  <si>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</si>
  <si>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</si>
  <si>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</si>
  <si>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</si>
  <si>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</si>
  <si>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</si>
  <si>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</si>
  <si>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</si>
  <si>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</si>
  <si>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</si>
  <si>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</si>
  <si>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</si>
  <si>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</si>
  <si>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</si>
  <si>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</si>
  <si>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</si>
  <si>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</si>
  <si>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</si>
  <si>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</si>
  <si>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</si>
  <si>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</si>
  <si>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</si>
  <si>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</si>
  <si>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</si>
  <si>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</si>
  <si>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</si>
  <si>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</si>
  <si>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</si>
  <si>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</si>
  <si>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</si>
  <si>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</si>
  <si>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</si>
  <si>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</si>
  <si>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</si>
  <si>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</si>
  <si>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</si>
  <si>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</si>
  <si>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</si>
  <si>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</si>
  <si>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</si>
  <si>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</si>
  <si>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</si>
  <si>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</si>
  <si>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</si>
  <si>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</si>
  <si>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</si>
  <si>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</si>
  <si>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</si>
  <si>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</si>
  <si>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</si>
  <si>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</si>
  <si>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</si>
  <si>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</si>
  <si>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</si>
  <si>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</si>
  <si>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</si>
  <si>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</si>
  <si>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</si>
  <si>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</si>
  <si>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</si>
  <si>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</si>
  <si>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</si>
  <si>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</si>
  <si>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</si>
  <si>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</si>
  <si>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</si>
  <si>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</si>
  <si>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</si>
  <si>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</si>
  <si>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</si>
  <si>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</si>
  <si>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</si>
  <si>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</si>
  <si>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</si>
  <si>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</si>
  <si>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</si>
  <si>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</si>
  <si>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</si>
  <si>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</si>
  <si>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</si>
  <si>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</si>
  <si>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</si>
  <si>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</si>
  <si>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</si>
  <si>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</si>
  <si>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</si>
  <si>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</si>
  <si>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</si>
  <si>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</si>
  <si>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</si>
  <si>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</si>
  <si>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</si>
  <si>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</si>
  <si>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</si>
  <si>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</si>
  <si>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</si>
  <si>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</si>
  <si>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</si>
  <si>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</si>
  <si>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</si>
  <si>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</si>
  <si>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</si>
  <si>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</si>
  <si>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</si>
  <si>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</si>
  <si>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</si>
  <si>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</si>
  <si>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</si>
  <si>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</si>
  <si>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</si>
  <si>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</si>
  <si>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</si>
  <si>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</si>
  <si>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</si>
  <si>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</si>
  <si>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</si>
  <si>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</si>
  <si>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</si>
  <si>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</si>
  <si>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</si>
  <si>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</si>
  <si>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</si>
  <si>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</si>
  <si>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</si>
  <si>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</si>
  <si>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</si>
  <si>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</si>
  <si>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</si>
  <si>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</si>
  <si>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</si>
  <si>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</si>
  <si>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</si>
  <si>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</si>
  <si>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</si>
  <si>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</si>
  <si>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</si>
  <si>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</si>
  <si>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</si>
  <si>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</si>
  <si>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</si>
  <si>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</si>
  <si>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</si>
  <si>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</si>
  <si>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</si>
  <si>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</si>
  <si>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</si>
  <si>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</si>
  <si>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</si>
  <si>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</si>
  <si>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</si>
  <si>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</si>
  <si>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</si>
  <si>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</si>
  <si>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</si>
  <si>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</si>
  <si>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</si>
  <si>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</si>
  <si>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</si>
  <si>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</si>
  <si>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</si>
  <si>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</si>
  <si>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</si>
  <si>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</si>
  <si>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</si>
  <si>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</si>
  <si>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</si>
  <si>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</si>
  <si>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</si>
  <si>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</si>
  <si>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</si>
  <si>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</si>
  <si>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</si>
  <si>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</si>
  <si>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</si>
  <si>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</si>
  <si>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</si>
  <si>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</si>
  <si>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</si>
  <si>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</si>
  <si>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</si>
  <si>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</si>
  <si>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</si>
  <si>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</si>
  <si>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</si>
  <si>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</si>
  <si>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</si>
  <si>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</si>
  <si>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</si>
  <si>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</si>
  <si>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</si>
  <si>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</si>
  <si>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</si>
  <si>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</si>
  <si>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</si>
  <si>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</si>
  <si>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</si>
  <si>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</si>
  <si>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</si>
  <si>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</si>
  <si>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</si>
  <si>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</si>
  <si>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</si>
  <si>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</si>
  <si>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</si>
  <si>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</si>
  <si>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</si>
  <si>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</si>
  <si>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</si>
  <si>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</si>
  <si>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</si>
  <si>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</si>
  <si>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</si>
  <si>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</si>
  <si>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</si>
  <si>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</si>
  <si>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</si>
  <si>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</si>
  <si>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</si>
  <si>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</si>
  <si>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</si>
  <si>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</si>
  <si>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</si>
  <si>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</si>
  <si>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</si>
  <si>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</si>
  <si>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</si>
  <si>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</si>
  <si>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</si>
  <si>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</si>
  <si>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</si>
  <si>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</si>
  <si>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</si>
  <si>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</si>
  <si>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</si>
  <si>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</si>
  <si>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</si>
  <si>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</si>
  <si>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</si>
  <si>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</si>
  <si>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</si>
  <si>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</si>
  <si>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</si>
  <si>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</si>
  <si>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</si>
  <si>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</si>
  <si>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</si>
  <si>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</si>
  <si>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</si>
  <si>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</si>
  <si>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</si>
  <si>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</si>
  <si>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</si>
  <si>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</si>
  <si>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</si>
  <si>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</si>
  <si>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</si>
  <si>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</si>
  <si>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</si>
  <si>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</si>
  <si>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</si>
  <si>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</si>
  <si>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</si>
  <si>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</si>
  <si>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</si>
  <si>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</si>
  <si>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</si>
  <si>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</si>
  <si>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</si>
  <si>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</si>
  <si>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</si>
  <si>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</si>
  <si>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</si>
  <si>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</si>
  <si>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</si>
  <si>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</si>
  <si>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</si>
  <si>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</si>
  <si>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</si>
  <si>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</si>
  <si>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</si>
  <si>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</si>
  <si>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</si>
  <si>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</si>
  <si>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</si>
  <si>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</si>
  <si>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</si>
  <si>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</si>
  <si>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</si>
  <si>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</si>
  <si>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</si>
  <si>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</si>
  <si>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</si>
  <si>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</si>
  <si>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</si>
  <si>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</si>
  <si>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</si>
  <si>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</si>
  <si>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</si>
  <si>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</si>
  <si>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</si>
  <si>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</si>
  <si>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</si>
  <si>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</si>
  <si>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</si>
  <si>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</si>
  <si>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</si>
  <si>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</si>
  <si>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</si>
  <si>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</si>
  <si>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</si>
  <si>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</si>
  <si>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</si>
  <si>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</si>
  <si>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</si>
  <si>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</si>
  <si>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</si>
  <si>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</si>
  <si>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</si>
  <si>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</si>
  <si>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</si>
  <si>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</si>
  <si>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</si>
  <si>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</si>
  <si>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</si>
  <si>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</si>
  <si>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</si>
  <si>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</si>
  <si>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</si>
  <si>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</si>
  <si>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</si>
  <si>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</si>
  <si>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</si>
  <si>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</si>
  <si>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</si>
  <si>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</si>
  <si>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</si>
  <si>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</si>
  <si>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</si>
  <si>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</si>
  <si>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</si>
  <si>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</si>
  <si>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</si>
  <si>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</si>
  <si>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</si>
  <si>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</si>
  <si>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</si>
  <si>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</si>
  <si>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</si>
  <si>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</si>
  <si>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</si>
  <si>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</si>
  <si>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</si>
  <si>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</si>
  <si>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</si>
  <si>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</si>
  <si>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</si>
  <si>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</si>
  <si>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</si>
  <si>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</si>
  <si>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</si>
  <si>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</si>
  <si>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</si>
  <si>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</si>
  <si>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</si>
  <si>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</si>
  <si>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</si>
  <si>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</si>
  <si>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</si>
  <si>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</si>
  <si>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</si>
  <si>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</si>
  <si>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</si>
  <si>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</si>
  <si>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</si>
  <si>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</si>
  <si>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</si>
  <si>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</si>
  <si>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</si>
  <si>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</si>
  <si>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</si>
  <si>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</si>
  <si>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</si>
  <si>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</si>
  <si>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</si>
  <si>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</si>
  <si>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</si>
  <si>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</si>
  <si>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</si>
  <si>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</si>
  <si>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</si>
  <si>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</si>
  <si>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</si>
  <si>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</si>
  <si>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</si>
  <si>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</si>
  <si>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</si>
  <si>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</si>
  <si>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</si>
  <si>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</si>
  <si>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</si>
  <si>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</si>
  <si>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</si>
  <si>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</si>
  <si>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</si>
  <si>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</si>
  <si>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</si>
  <si>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</si>
  <si>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</si>
  <si>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</si>
  <si>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</si>
  <si>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</si>
  <si>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</si>
  <si>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</si>
  <si>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</si>
  <si>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</si>
  <si>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</si>
  <si>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</si>
  <si>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</si>
  <si>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</si>
  <si>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</si>
  <si>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</si>
  <si>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</si>
  <si>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</si>
  <si>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</si>
  <si>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</si>
  <si>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</si>
  <si>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</si>
  <si>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</si>
  <si>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</si>
  <si>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</si>
  <si>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</si>
  <si>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</si>
  <si>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</si>
  <si>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</si>
  <si>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</si>
  <si>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</si>
  <si>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</si>
  <si>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</si>
  <si>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</si>
  <si>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</si>
  <si>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</si>
  <si>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</si>
  <si>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</si>
  <si>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</si>
  <si>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</si>
  <si>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</si>
  <si>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</si>
  <si>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</si>
  <si>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</si>
  <si>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</si>
  <si>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</si>
  <si>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</si>
  <si>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</si>
  <si>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</si>
  <si>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</si>
  <si>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</si>
  <si>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</si>
  <si>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</si>
  <si>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</si>
  <si>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</si>
  <si>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</si>
  <si>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</si>
  <si>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</si>
  <si>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</si>
  <si>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</si>
  <si>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</si>
  <si>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</si>
  <si>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</si>
  <si>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</si>
  <si>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</si>
  <si>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</si>
  <si>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</si>
  <si>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</si>
  <si>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</si>
  <si>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</si>
  <si>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</si>
  <si>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</si>
  <si>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</si>
  <si>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</si>
  <si>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</si>
  <si>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</si>
  <si>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</si>
  <si>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</si>
  <si>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</si>
  <si>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</si>
  <si>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</si>
  <si>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</si>
  <si>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</si>
  <si>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</si>
  <si>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</si>
  <si>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</si>
  <si>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</si>
  <si>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</si>
  <si>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</si>
  <si>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</si>
  <si>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</si>
  <si>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</si>
  <si>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</si>
  <si>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</si>
  <si>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</si>
  <si>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</si>
  <si>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</si>
  <si>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</si>
  <si>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</si>
  <si>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</si>
  <si>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</si>
  <si>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</si>
  <si>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</si>
  <si>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</si>
  <si>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</si>
  <si>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</si>
  <si>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</si>
  <si>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</si>
  <si>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</si>
  <si>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</si>
  <si>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</si>
  <si>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</si>
  <si>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</si>
  <si>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</si>
  <si>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</si>
  <si>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</si>
  <si>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</si>
  <si>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</si>
  <si>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</si>
  <si>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</si>
  <si>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</si>
  <si>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</si>
  <si>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</si>
  <si>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</si>
  <si>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</si>
  <si>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</si>
  <si>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</si>
  <si>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</si>
  <si>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</si>
  <si>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</si>
  <si>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</si>
  <si>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</si>
  <si>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</si>
  <si>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</si>
  <si>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</si>
  <si>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</si>
  <si>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</si>
  <si>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</si>
  <si>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</si>
  <si>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</si>
  <si>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</si>
  <si>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</si>
  <si>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</si>
  <si>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</si>
  <si>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</si>
  <si>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</si>
  <si>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</si>
  <si>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</si>
  <si>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</si>
  <si>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</si>
  <si>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</si>
  <si>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</si>
  <si>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</si>
  <si>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</si>
  <si>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</si>
  <si>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</si>
  <si>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</si>
  <si>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</si>
  <si>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</si>
  <si>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</si>
  <si>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</si>
  <si>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</si>
  <si>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</si>
  <si>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</si>
  <si>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</si>
  <si>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</si>
  <si>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</si>
  <si>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</si>
  <si>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</si>
  <si>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</si>
  <si>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</si>
  <si>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</si>
  <si>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</si>
  <si>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</si>
  <si>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</si>
  <si>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</si>
  <si>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</si>
  <si>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</si>
  <si>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</si>
  <si>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</si>
  <si>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</si>
  <si>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</si>
  <si>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</si>
  <si>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</si>
  <si>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</si>
  <si>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</si>
  <si>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</si>
  <si>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</si>
  <si>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</si>
  <si>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</si>
  <si>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</si>
  <si>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</si>
  <si>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</si>
  <si>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</si>
  <si>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</si>
  <si>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</si>
  <si>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</si>
  <si>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</si>
  <si>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</si>
  <si>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</si>
  <si>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</si>
  <si>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</si>
  <si>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</si>
  <si>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</si>
  <si>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</si>
  <si>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</si>
  <si>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</si>
  <si>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</si>
  <si>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</si>
  <si>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</si>
  <si>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</si>
  <si>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</si>
  <si>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</si>
  <si>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</si>
  <si>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</si>
  <si>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</si>
  <si>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</si>
  <si>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</si>
  <si>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</si>
  <si>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</si>
  <si>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</si>
  <si>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</si>
  <si>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</si>
  <si>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</si>
  <si>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</si>
  <si>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</si>
  <si>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</si>
  <si>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</si>
  <si>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</si>
  <si>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</si>
  <si>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</si>
  <si>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</si>
  <si>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</si>
  <si>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</si>
  <si>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</si>
  <si>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</si>
  <si>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</si>
  <si>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</si>
  <si>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</si>
  <si>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</si>
  <si>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</si>
  <si>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</si>
  <si>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</si>
  <si>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</si>
  <si>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</si>
  <si>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</si>
  <si>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</si>
  <si>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</si>
  <si>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</si>
  <si>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</si>
  <si>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</si>
  <si>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</si>
  <si>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</si>
  <si>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</si>
  <si>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</si>
  <si>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</si>
  <si>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</si>
  <si>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</si>
  <si>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</si>
  <si>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</si>
  <si>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</si>
  <si>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</si>
  <si>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</si>
  <si>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</si>
  <si>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</si>
  <si>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</si>
  <si>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</si>
  <si>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</si>
  <si>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</si>
  <si>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</si>
  <si>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</si>
  <si>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</si>
  <si>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</si>
  <si>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</si>
  <si>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</si>
  <si>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</si>
  <si>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</si>
  <si>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</si>
  <si>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</si>
  <si>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</si>
  <si>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</si>
  <si>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</si>
  <si>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</si>
  <si>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</si>
  <si>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</si>
  <si>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</si>
  <si>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</si>
  <si>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</si>
  <si>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</si>
  <si>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</si>
  <si>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</si>
  <si>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</si>
  <si>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</si>
  <si>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</si>
  <si>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</si>
  <si>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</si>
  <si>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</si>
  <si>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</si>
  <si>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</si>
  <si>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</si>
  <si>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</si>
  <si>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</si>
  <si>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</si>
  <si>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</si>
  <si>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</si>
  <si>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</si>
  <si>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</si>
  <si>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</si>
  <si>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</si>
  <si>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</si>
  <si>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</si>
  <si>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</si>
  <si>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</si>
  <si>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</si>
  <si>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</si>
  <si>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</si>
  <si>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</si>
  <si>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</si>
  <si>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</si>
  <si>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</si>
  <si>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</si>
  <si>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</si>
  <si>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</si>
  <si>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</si>
  <si>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</si>
  <si>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</si>
  <si>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</si>
  <si>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</si>
  <si>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</si>
  <si>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</si>
  <si>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</si>
  <si>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</si>
  <si>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</si>
  <si>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</si>
  <si>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</si>
  <si>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</si>
  <si>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</si>
  <si>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</si>
  <si>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</si>
  <si>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</si>
  <si>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</si>
  <si>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</si>
  <si>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</si>
  <si>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</si>
  <si>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</si>
  <si>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</si>
  <si>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</si>
  <si>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</si>
  <si>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</si>
  <si>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</si>
  <si>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</si>
  <si>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</si>
  <si>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</si>
  <si>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</si>
  <si>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</si>
  <si>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</si>
  <si>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</si>
  <si>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</si>
  <si>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</si>
  <si>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</si>
  <si>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</si>
  <si>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</si>
  <si>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</si>
  <si>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</si>
  <si>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</si>
  <si>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</si>
  <si>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</si>
  <si>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</si>
  <si>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</si>
  <si>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</si>
  <si>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</si>
  <si>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</si>
  <si>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</si>
  <si>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</si>
  <si>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</si>
  <si>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</si>
  <si>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</si>
  <si>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</si>
  <si>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</si>
  <si>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</si>
  <si>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</si>
  <si>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</si>
  <si>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</si>
  <si>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</si>
  <si>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</si>
  <si>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</si>
  <si>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</si>
  <si>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</si>
  <si>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</si>
  <si>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</si>
  <si>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</si>
  <si>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</si>
  <si>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</si>
  <si>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</si>
  <si>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</si>
  <si>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</si>
  <si>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</si>
  <si>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</si>
  <si>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</si>
  <si>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</si>
  <si>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</si>
  <si>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</si>
  <si>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</si>
  <si>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</si>
  <si>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</si>
  <si>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</si>
  <si>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</si>
  <si>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</si>
  <si>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</si>
  <si>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</si>
  <si>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</si>
  <si>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</si>
  <si>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</si>
  <si>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</si>
  <si>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</si>
  <si>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</si>
  <si>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</si>
  <si>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</si>
  <si>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</si>
  <si>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</si>
  <si>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</si>
  <si>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</si>
  <si>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</si>
  <si>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</si>
  <si>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</si>
  <si>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</si>
  <si>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</si>
  <si>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</si>
  <si>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</si>
  <si>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</si>
  <si>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</si>
  <si>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</si>
  <si>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</si>
  <si>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</si>
  <si>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</si>
  <si>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</si>
  <si>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</si>
  <si>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</si>
  <si>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</si>
  <si>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</si>
  <si>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</si>
  <si>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</si>
  <si>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</si>
  <si>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</si>
  <si>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</si>
  <si>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</si>
  <si>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</si>
  <si>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</si>
  <si>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</si>
  <si>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</si>
  <si>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</si>
  <si>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</si>
  <si>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</si>
  <si>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</si>
  <si>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</si>
  <si>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</si>
  <si>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</si>
  <si>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</si>
  <si>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</si>
  <si>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</si>
  <si>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</si>
  <si>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</si>
  <si>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</si>
  <si>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</si>
  <si>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</si>
  <si>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</si>
  <si>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</si>
  <si>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</si>
  <si>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</si>
  <si>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</si>
  <si>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</si>
  <si>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</si>
  <si>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</si>
  <si>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</si>
  <si>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</si>
  <si>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</si>
  <si>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</si>
  <si>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</si>
  <si>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</si>
  <si>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</si>
  <si>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</si>
  <si>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</si>
  <si>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</si>
  <si>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</si>
  <si>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</si>
  <si>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</si>
  <si>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</si>
  <si>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</si>
  <si>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</si>
  <si>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</si>
  <si>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</si>
  <si>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</si>
  <si>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</si>
  <si>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</si>
  <si>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</si>
  <si>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</si>
  <si>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</si>
  <si>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</si>
  <si>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</si>
  <si>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</si>
  <si>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</si>
  <si>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</si>
  <si>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</si>
  <si>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</si>
  <si>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</si>
  <si>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</si>
  <si>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</si>
  <si>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</si>
  <si>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</si>
  <si>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</si>
  <si>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</si>
  <si>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</si>
  <si>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</si>
  <si>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</si>
  <si>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</si>
  <si>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</si>
  <si>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</si>
  <si>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</si>
  <si>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</si>
  <si>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</si>
  <si>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</si>
  <si>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</si>
  <si>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</si>
  <si>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</si>
  <si>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</si>
  <si>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</si>
  <si>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</si>
  <si>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</si>
  <si>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</si>
  <si>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</si>
  <si>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</si>
  <si>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</si>
  <si>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</si>
  <si>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</si>
  <si>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</si>
  <si>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</si>
  <si>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</si>
  <si>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</si>
  <si>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</si>
  <si>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</si>
  <si>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</si>
  <si>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</si>
  <si>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</si>
  <si>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</si>
  <si>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</si>
  <si>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</si>
  <si>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</si>
  <si>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</si>
  <si>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</si>
  <si>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</si>
  <si>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</si>
  <si>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</si>
  <si>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</si>
  <si>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</si>
  <si>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</si>
  <si>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</si>
  <si>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</si>
  <si>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</si>
  <si>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</si>
  <si>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</si>
  <si>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</si>
  <si>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</si>
  <si>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</si>
  <si>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</si>
  <si>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</si>
  <si>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</si>
  <si>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</si>
  <si>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</si>
  <si>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</si>
  <si>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</si>
  <si>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</si>
  <si>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</si>
  <si>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</si>
  <si>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</si>
  <si>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</si>
  <si>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</si>
  <si>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</si>
  <si>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</si>
  <si>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</si>
  <si>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</si>
  <si>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</si>
  <si>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</si>
  <si>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</si>
  <si>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</si>
  <si>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</si>
  <si>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</si>
  <si>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</si>
  <si>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</si>
  <si>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</si>
  <si>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</si>
  <si>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</si>
  <si>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</si>
  <si>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</si>
  <si>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</si>
  <si>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</si>
  <si>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</si>
  <si>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</si>
  <si>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</si>
  <si>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</si>
  <si>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</si>
  <si>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</si>
  <si>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</si>
  <si>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</si>
  <si>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</si>
  <si>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</si>
  <si>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</si>
  <si>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</si>
  <si>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</si>
  <si>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</si>
  <si>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</si>
  <si>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</si>
  <si>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</si>
  <si>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</si>
  <si>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</si>
  <si>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</si>
  <si>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</si>
  <si>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</si>
  <si>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</si>
  <si>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</si>
  <si>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</si>
  <si>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</si>
  <si>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</si>
  <si>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</si>
  <si>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</si>
  <si>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</si>
  <si>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</si>
  <si>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</si>
  <si>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</si>
  <si>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</si>
  <si>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</si>
  <si>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</si>
  <si>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</si>
  <si>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</si>
  <si>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</si>
  <si>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</si>
  <si>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</si>
  <si>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</si>
  <si>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</si>
  <si>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</si>
  <si>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</si>
  <si>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</si>
  <si>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</si>
  <si>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</si>
  <si>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</si>
  <si>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</si>
  <si>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</si>
  <si>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</si>
  <si>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</si>
  <si>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</si>
  <si>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</si>
  <si>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</si>
  <si>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</si>
  <si>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</si>
  <si>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</si>
  <si>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</si>
  <si>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</si>
  <si>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</si>
  <si>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</si>
  <si>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</si>
  <si>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</si>
  <si>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</si>
  <si>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</si>
  <si>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</si>
  <si>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</si>
  <si>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</si>
  <si>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</si>
  <si>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</si>
  <si>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</si>
  <si>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</si>
  <si>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</si>
  <si>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</si>
  <si>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</si>
  <si>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</si>
  <si>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</si>
  <si>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</si>
  <si>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</si>
  <si>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</si>
  <si>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</si>
  <si>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</si>
  <si>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</si>
  <si>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</si>
  <si>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</si>
  <si>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</si>
  <si>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</si>
  <si>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</si>
  <si>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</si>
  <si>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</si>
  <si>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</si>
  <si>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</si>
  <si>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</si>
  <si>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</si>
  <si>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</si>
  <si>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</si>
  <si>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</si>
  <si>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</si>
  <si>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</si>
  <si>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</si>
  <si>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</si>
  <si>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</si>
  <si>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</si>
  <si>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</si>
  <si>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</si>
  <si>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</si>
  <si>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</si>
  <si>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</si>
  <si>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</si>
  <si>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</si>
  <si>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</si>
  <si>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</si>
  <si>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</si>
  <si>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</si>
  <si>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</si>
  <si>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</si>
  <si>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</si>
  <si>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</si>
  <si>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</si>
  <si>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</si>
  <si>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</si>
  <si>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</si>
  <si>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</si>
  <si>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</si>
  <si>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</si>
  <si>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</si>
  <si>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</si>
  <si>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</si>
  <si>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</si>
  <si>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</si>
  <si>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</si>
  <si>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</si>
  <si>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</si>
  <si>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</si>
  <si>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</si>
  <si>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</si>
  <si>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</si>
  <si>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</si>
  <si>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</si>
  <si>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</si>
  <si>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</si>
  <si>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</si>
  <si>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</si>
  <si>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</si>
  <si>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</si>
  <si>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</si>
  <si>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</si>
  <si>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</si>
  <si>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</si>
  <si>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</si>
  <si>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</si>
  <si>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</si>
  <si>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</si>
  <si>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</si>
  <si>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</si>
  <si>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</si>
  <si>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</si>
  <si>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</si>
  <si>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</si>
  <si>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</si>
  <si>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</si>
  <si>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</si>
  <si>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</si>
  <si>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</si>
  <si>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</si>
  <si>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</si>
  <si>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</si>
  <si>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</si>
  <si>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</si>
  <si>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</si>
  <si>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</si>
  <si>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</si>
  <si>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</si>
  <si>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</si>
  <si>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</si>
  <si>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</si>
  <si>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</si>
  <si>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</si>
  <si>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</si>
  <si>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</si>
  <si>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</si>
  <si>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</si>
  <si>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</si>
  <si>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</si>
  <si>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</si>
  <si>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</si>
  <si>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</si>
  <si>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</si>
  <si>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</si>
  <si>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</si>
  <si>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</si>
  <si>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</si>
  <si>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</si>
  <si>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</si>
  <si>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</si>
  <si>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</si>
  <si>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</si>
  <si>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</si>
  <si>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</si>
  <si>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</si>
  <si>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</si>
  <si>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</si>
  <si>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</si>
  <si>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</si>
  <si>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</si>
  <si>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</si>
  <si>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</si>
  <si>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</si>
  <si>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</si>
  <si>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</si>
  <si>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</si>
  <si>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</si>
  <si>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</si>
  <si>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</si>
  <si>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</si>
  <si>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</si>
  <si>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</si>
  <si>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</si>
  <si>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</si>
  <si>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</si>
  <si>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</si>
  <si>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</si>
  <si>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</si>
  <si>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</si>
  <si>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</si>
  <si>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</si>
  <si>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</si>
  <si>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</si>
  <si>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</si>
  <si>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</si>
  <si>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</si>
  <si>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</si>
  <si>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</si>
  <si>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</si>
  <si>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</si>
  <si>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</si>
  <si>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</si>
  <si>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</si>
  <si>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</si>
  <si>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</si>
  <si>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</si>
  <si>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</si>
  <si>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</si>
  <si>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</si>
  <si>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</si>
  <si>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</si>
  <si>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</si>
  <si>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</si>
  <si>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</si>
  <si>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</si>
  <si>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</si>
  <si>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</si>
  <si>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</si>
  <si>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</si>
  <si>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</si>
  <si>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</si>
  <si>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</si>
  <si>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</si>
  <si>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</si>
  <si>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</si>
  <si>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</si>
  <si>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</si>
  <si>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</si>
  <si>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</si>
  <si>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</si>
  <si>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</si>
  <si>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</si>
  <si>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</si>
  <si>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</si>
  <si>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</si>
  <si>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</si>
  <si>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</si>
  <si>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</si>
  <si>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</si>
  <si>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</si>
  <si>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</si>
  <si>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</si>
  <si>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</si>
  <si>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</si>
  <si>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</si>
  <si>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</si>
  <si>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</si>
  <si>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</si>
  <si>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</si>
  <si>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</si>
  <si>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</si>
  <si>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</si>
  <si>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</si>
  <si>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</si>
  <si>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</si>
  <si>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</si>
  <si>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</si>
  <si>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</si>
  <si>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</si>
  <si>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</si>
  <si>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</si>
  <si>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</si>
  <si>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</si>
  <si>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</si>
  <si>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</si>
  <si>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</si>
  <si>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</si>
  <si>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</si>
  <si>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</si>
  <si>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</si>
  <si>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</si>
  <si>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</si>
  <si>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</si>
  <si>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</si>
  <si>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</si>
  <si>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</si>
  <si>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</si>
  <si>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</si>
  <si>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</si>
  <si>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</si>
  <si>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</si>
  <si>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</si>
  <si>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</si>
  <si>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</si>
  <si>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</si>
  <si>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</si>
  <si>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</si>
  <si>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</si>
  <si>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</si>
  <si>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</si>
  <si>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</si>
  <si>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</si>
  <si>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</si>
  <si>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</si>
  <si>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</si>
  <si>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</si>
  <si>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</si>
  <si>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</si>
  <si>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</si>
  <si>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</si>
  <si>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</si>
  <si>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</si>
  <si>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</si>
  <si>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</si>
  <si>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</si>
  <si>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</si>
  <si>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</si>
  <si>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</si>
  <si>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</si>
  <si>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</si>
  <si>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</si>
  <si>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</si>
  <si>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</si>
  <si>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</si>
  <si>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</si>
  <si>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</si>
  <si>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</si>
  <si>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</si>
  <si>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</si>
  <si>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</si>
  <si>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</si>
  <si>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</si>
  <si>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</si>
  <si>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</si>
  <si>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</si>
  <si>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</si>
  <si>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</si>
  <si>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</si>
  <si>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</si>
  <si>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</si>
  <si>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</si>
  <si>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</si>
  <si>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</si>
  <si>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</si>
  <si>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</si>
  <si>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</si>
  <si>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</si>
  <si>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</si>
  <si>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</si>
  <si>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</si>
  <si>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</si>
  <si>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</si>
  <si>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</si>
  <si>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</si>
  <si>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</si>
  <si>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</si>
  <si>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</si>
  <si>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</si>
  <si>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</si>
  <si>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</si>
  <si>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</si>
  <si>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</si>
  <si>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</si>
  <si>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</si>
  <si>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</si>
  <si>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</si>
  <si>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</si>
  <si>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</si>
  <si>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</si>
  <si>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</si>
  <si>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</si>
  <si>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</si>
  <si>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</si>
  <si>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</si>
  <si>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</si>
  <si>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</si>
  <si>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</si>
  <si>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</si>
  <si>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</si>
  <si>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</si>
  <si>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</si>
  <si>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</si>
  <si>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</si>
  <si>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</si>
  <si>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</si>
  <si>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</si>
  <si>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</si>
  <si>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</si>
  <si>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</si>
  <si>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</si>
  <si>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</si>
  <si>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</si>
  <si>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</si>
  <si>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</si>
  <si>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</si>
  <si>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</si>
  <si>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</si>
  <si>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</si>
  <si>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</si>
  <si>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</si>
  <si>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</si>
  <si>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</si>
  <si>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</si>
  <si>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</si>
  <si>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</si>
  <si>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</si>
  <si>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</si>
  <si>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</si>
  <si>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</si>
  <si>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</si>
  <si>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</si>
  <si>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</si>
  <si>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</si>
  <si>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</si>
  <si>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</si>
  <si>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</si>
  <si>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</si>
  <si>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</si>
  <si>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</si>
  <si>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</si>
  <si>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</si>
  <si>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</si>
  <si>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</si>
  <si>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</si>
  <si>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</si>
  <si>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</si>
  <si>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</si>
  <si>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</si>
  <si>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</si>
  <si>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</si>
  <si>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</si>
  <si>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</si>
  <si>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</si>
  <si>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</si>
  <si>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</si>
  <si>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</si>
  <si>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</si>
  <si>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</si>
  <si>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</si>
  <si>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</si>
  <si>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</si>
  <si>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</si>
  <si>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</si>
  <si>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</si>
  <si>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</si>
  <si>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</si>
  <si>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</si>
  <si>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</si>
  <si>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</si>
  <si>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</si>
  <si>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</si>
  <si>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</si>
  <si>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</si>
  <si>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</si>
  <si>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</si>
  <si>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</si>
  <si>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</si>
  <si>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</si>
  <si>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</si>
  <si>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</si>
  <si>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</si>
  <si>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</si>
  <si>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</si>
  <si>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</si>
  <si>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</si>
  <si>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</si>
  <si>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</si>
  <si>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</si>
  <si>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</si>
  <si>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</si>
  <si>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</si>
  <si>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</si>
  <si>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</si>
  <si>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</si>
  <si>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</si>
  <si>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</si>
  <si>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</si>
  <si>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</si>
  <si>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</si>
  <si>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</si>
  <si>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</si>
  <si>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</si>
  <si>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</si>
  <si>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</si>
  <si>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</si>
  <si>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</si>
  <si>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</si>
  <si>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</si>
  <si>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</si>
  <si>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</si>
  <si>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</si>
  <si>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</si>
  <si>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</si>
  <si>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</si>
  <si>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</si>
  <si>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</si>
  <si>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</si>
  <si>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</si>
  <si>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</si>
  <si>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</si>
  <si>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</si>
  <si>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</si>
  <si>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</si>
  <si>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</si>
  <si>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</si>
  <si>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</si>
  <si>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</si>
  <si>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</si>
  <si>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</si>
  <si>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</si>
  <si>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</si>
  <si>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</si>
  <si>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</si>
  <si>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</si>
  <si>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</si>
  <si>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</si>
  <si>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</si>
  <si>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</si>
  <si>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</si>
  <si>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</si>
  <si>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</si>
  <si>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</si>
  <si>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</si>
  <si>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</si>
  <si>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</si>
  <si>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</si>
  <si>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</si>
  <si>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</si>
  <si>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</si>
  <si>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</si>
  <si>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</si>
  <si>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</si>
  <si>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</si>
  <si>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</si>
  <si>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</si>
  <si>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</si>
  <si>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</si>
  <si>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</si>
  <si>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</si>
  <si>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</si>
  <si>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</si>
  <si>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</si>
  <si>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</si>
  <si>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</si>
  <si>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</si>
  <si>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</si>
  <si>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</si>
  <si>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</si>
  <si>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</si>
  <si>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</si>
  <si>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</si>
  <si>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</si>
  <si>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</si>
  <si>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</si>
  <si>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</si>
  <si>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</si>
  <si>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</si>
  <si>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</si>
  <si>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</si>
  <si>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</si>
  <si>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</si>
  <si>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</si>
  <si>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</si>
  <si>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</si>
  <si>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</si>
  <si>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</si>
  <si>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</si>
  <si>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</si>
  <si>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</si>
  <si>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</si>
  <si>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</si>
  <si>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</si>
  <si>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</si>
  <si>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</si>
  <si>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</si>
  <si>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</si>
  <si>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</si>
  <si>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</si>
  <si>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</si>
  <si>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</si>
  <si>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</si>
  <si>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</si>
  <si>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</si>
  <si>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</si>
  <si>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</si>
  <si>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</si>
  <si>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</si>
  <si>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</si>
  <si>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</si>
  <si>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</si>
  <si>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</si>
  <si>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</si>
  <si>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</si>
  <si>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</si>
  <si>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</si>
  <si>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</si>
  <si>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</si>
  <si>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</si>
  <si>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</si>
  <si>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</si>
  <si>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</si>
  <si>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</si>
  <si>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</si>
  <si>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</si>
  <si>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</si>
  <si>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</si>
  <si>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</si>
  <si>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</si>
  <si>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</si>
  <si>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</si>
  <si>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</si>
  <si>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</si>
  <si>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</si>
  <si>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</si>
  <si>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</si>
  <si>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</si>
  <si>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</si>
  <si>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</si>
  <si>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</si>
  <si>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</si>
  <si>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</si>
  <si>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</si>
  <si>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</si>
  <si>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</si>
  <si>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</si>
  <si>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</si>
  <si>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</si>
  <si>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</si>
  <si>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</si>
  <si>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</si>
  <si>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</si>
  <si>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</si>
  <si>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</si>
  <si>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</si>
  <si>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</si>
  <si>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</si>
  <si>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</si>
  <si>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</si>
  <si>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</si>
  <si>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</si>
  <si>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</si>
  <si>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</si>
  <si>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</si>
  <si>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</si>
  <si>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</si>
  <si>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</si>
  <si>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</si>
  <si>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</si>
  <si>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</si>
  <si>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</si>
  <si>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</si>
  <si>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</si>
  <si>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</si>
  <si>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</si>
  <si>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</si>
  <si>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</si>
  <si>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</si>
  <si>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</si>
  <si>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</si>
  <si>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</si>
  <si>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</si>
  <si>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</si>
  <si>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</si>
  <si>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</si>
  <si>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</si>
  <si>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</si>
  <si>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</si>
  <si>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</si>
  <si>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</si>
  <si>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</si>
  <si>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</si>
  <si>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</si>
  <si>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</si>
  <si>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</si>
  <si>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</si>
  <si>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</si>
  <si>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</si>
  <si>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</si>
  <si>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</si>
  <si>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</si>
  <si>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</si>
  <si>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</si>
  <si>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</si>
  <si>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</si>
  <si>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</si>
  <si>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</si>
  <si>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</si>
  <si>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</si>
  <si>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</si>
  <si>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</si>
  <si>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</si>
  <si>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</si>
  <si>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</si>
  <si>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</si>
  <si>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</si>
  <si>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</si>
  <si>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</si>
  <si>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</si>
  <si>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</si>
  <si>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</si>
  <si>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</si>
  <si>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</si>
  <si>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</si>
  <si>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</si>
  <si>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</si>
  <si>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</si>
  <si>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</si>
  <si>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</si>
  <si>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</si>
  <si>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</si>
  <si>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</si>
  <si>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</si>
  <si>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</si>
  <si>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</si>
  <si>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</si>
  <si>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</si>
  <si>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</si>
  <si>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</si>
  <si>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</si>
  <si>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</si>
  <si>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</si>
  <si>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</si>
  <si>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</si>
  <si>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</si>
  <si>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</si>
  <si>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</si>
  <si>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</si>
  <si>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</si>
  <si>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</si>
  <si>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</si>
  <si>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</si>
  <si>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</si>
  <si>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</si>
  <si>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</si>
  <si>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</si>
  <si>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</si>
  <si>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</si>
  <si>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</si>
  <si>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</si>
  <si>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</si>
  <si>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</si>
  <si>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</si>
  <si>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</si>
  <si>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</si>
  <si>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</si>
  <si>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</si>
  <si>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</si>
  <si>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</si>
  <si>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</si>
  <si>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</si>
  <si>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</si>
  <si>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</si>
  <si>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</si>
  <si>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</si>
  <si>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</si>
  <si>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</si>
  <si>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</si>
  <si>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</si>
  <si>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</si>
  <si>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</si>
  <si>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</si>
  <si>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</si>
  <si>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</si>
  <si>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</si>
  <si>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</si>
  <si>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</si>
  <si>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</si>
  <si>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</si>
  <si>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</si>
  <si>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</si>
  <si>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</si>
  <si>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</si>
  <si>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</si>
  <si>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</si>
  <si>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</si>
  <si>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</si>
  <si>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</si>
  <si>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</si>
  <si>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</si>
  <si>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</si>
  <si>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</si>
  <si>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</si>
  <si>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</si>
  <si>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</si>
  <si>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</si>
  <si>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</si>
  <si>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</si>
  <si>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</si>
  <si>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</si>
  <si>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</si>
  <si>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</si>
  <si>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</si>
  <si>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</si>
  <si>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</si>
  <si>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</si>
  <si>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</si>
  <si>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</si>
  <si>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</si>
  <si>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</si>
  <si>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</si>
  <si>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</si>
  <si>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</si>
  <si>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</si>
  <si>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</si>
  <si>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</si>
  <si>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</si>
  <si>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</si>
  <si>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</si>
  <si>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</si>
  <si>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</si>
  <si>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</si>
  <si>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</si>
  <si>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</si>
  <si>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</si>
  <si>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</si>
  <si>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</si>
  <si>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</si>
  <si>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</si>
  <si>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</si>
  <si>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</si>
  <si>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</si>
  <si>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</si>
  <si>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</si>
  <si>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</si>
  <si>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</si>
  <si>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</si>
  <si>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</si>
  <si>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</si>
  <si>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</si>
  <si>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</si>
  <si>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</si>
  <si>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</si>
  <si>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</si>
  <si>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</si>
  <si>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</si>
  <si>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</si>
  <si>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</si>
  <si>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</si>
  <si>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</si>
  <si>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</si>
  <si>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</si>
  <si>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</si>
  <si>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</si>
  <si>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</si>
  <si>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</si>
  <si>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</si>
  <si>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</si>
  <si>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</si>
  <si>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</si>
  <si>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</si>
  <si>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</si>
  <si>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</si>
  <si>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</si>
  <si>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</si>
  <si>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</si>
  <si>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</si>
  <si>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</si>
  <si>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</si>
  <si>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</si>
  <si>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</si>
  <si>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</si>
  <si>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</si>
  <si>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</si>
  <si>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</si>
  <si>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</si>
  <si>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</si>
  <si>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</si>
  <si>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</si>
  <si>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</si>
  <si>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</si>
  <si>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</si>
  <si>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</si>
  <si>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</si>
  <si>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</si>
  <si>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</si>
  <si>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</si>
  <si>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</si>
  <si>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</si>
  <si>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</si>
  <si>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</si>
  <si>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</si>
  <si>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</si>
  <si>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</si>
  <si>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</si>
  <si>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</si>
  <si>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</si>
  <si>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</si>
  <si>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</si>
  <si>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</si>
  <si>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</si>
  <si>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</si>
  <si>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</si>
  <si>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</si>
  <si>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</si>
  <si>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</si>
  <si>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</si>
  <si>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</si>
  <si>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</si>
  <si>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</si>
  <si>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</si>
  <si>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</si>
  <si>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</si>
  <si>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</si>
  <si>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</si>
  <si>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</si>
  <si>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</si>
  <si>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</si>
  <si>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</si>
  <si>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</si>
  <si>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</si>
  <si>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</si>
  <si>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</si>
  <si>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</si>
  <si>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</si>
  <si>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</si>
  <si>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</si>
  <si>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</si>
  <si>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</si>
  <si>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</si>
  <si>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</si>
  <si>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</si>
  <si>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</si>
  <si>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</si>
  <si>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</si>
  <si>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</si>
  <si>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</si>
  <si>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</si>
  <si>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</si>
  <si>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</si>
  <si>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</si>
  <si>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</si>
  <si>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</si>
  <si>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</si>
  <si>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</si>
  <si>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</si>
  <si>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</si>
  <si>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</si>
  <si>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</si>
  <si>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</si>
  <si>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</si>
  <si>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</si>
  <si>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</si>
  <si>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</si>
  <si>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</si>
  <si>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</si>
  <si>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</si>
  <si>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</si>
  <si>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</si>
  <si>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</si>
  <si>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</si>
  <si>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</si>
  <si>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</si>
  <si>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</si>
  <si>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</si>
  <si>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</si>
  <si>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</si>
  <si>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</si>
  <si>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</si>
  <si>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</si>
  <si>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</si>
  <si>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</si>
  <si>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</si>
  <si>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</si>
  <si>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</si>
  <si>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</si>
  <si>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</si>
  <si>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</si>
  <si>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</si>
  <si>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</si>
  <si>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</si>
  <si>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</si>
  <si>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</si>
  <si>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</si>
  <si>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</si>
  <si>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</si>
  <si>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</si>
  <si>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</si>
  <si>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</si>
  <si>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</si>
  <si>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</si>
  <si>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</si>
  <si>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</si>
  <si>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</si>
  <si>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</si>
  <si>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</si>
  <si>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</si>
  <si>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</si>
  <si>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</si>
  <si>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</si>
  <si>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</si>
  <si>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</si>
  <si>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</si>
  <si>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</si>
  <si>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</si>
  <si>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</si>
  <si>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</si>
  <si>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</si>
  <si>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</si>
  <si>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</si>
  <si>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</si>
  <si>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</si>
  <si>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</si>
  <si>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</si>
  <si>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</si>
  <si>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</si>
  <si>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</si>
  <si>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</si>
  <si>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</si>
  <si>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</si>
  <si>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</si>
  <si>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</si>
  <si>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</si>
  <si>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</si>
  <si>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</si>
  <si>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</si>
  <si>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</si>
  <si>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</si>
  <si>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</si>
  <si>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</si>
  <si>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</si>
  <si>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</si>
  <si>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</si>
  <si>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</si>
  <si>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</si>
  <si>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</si>
  <si>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</si>
  <si>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</si>
  <si>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</si>
  <si>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</si>
  <si>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</si>
  <si>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</si>
  <si>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</si>
  <si>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</si>
  <si>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</si>
  <si>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</si>
  <si>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</si>
  <si>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</si>
  <si>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</si>
  <si>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</si>
  <si>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</si>
  <si>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</si>
  <si>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</si>
  <si>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</si>
  <si>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</si>
  <si>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</si>
  <si>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</si>
  <si>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</si>
  <si>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</si>
  <si>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</si>
  <si>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</si>
  <si>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</si>
  <si>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</si>
  <si>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</si>
  <si>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</si>
  <si>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</si>
  <si>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</si>
  <si>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</si>
  <si>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</si>
  <si>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</si>
  <si>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</si>
  <si>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</si>
  <si>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</si>
  <si>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</si>
  <si>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</si>
  <si>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</si>
  <si>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</si>
  <si>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</si>
  <si>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</si>
  <si>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</si>
  <si>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</si>
  <si>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</si>
  <si>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</si>
  <si>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</si>
  <si>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</si>
  <si>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</si>
  <si>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</si>
  <si>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</si>
  <si>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</si>
  <si>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</si>
  <si>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</si>
  <si>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</si>
  <si>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</si>
  <si>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</si>
  <si>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</si>
  <si>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</si>
  <si>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</si>
  <si>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</si>
  <si>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</si>
  <si>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</si>
  <si>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</si>
  <si>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</si>
  <si>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</si>
  <si>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</si>
  <si>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</si>
  <si>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</si>
  <si>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</si>
  <si>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</si>
  <si>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</si>
  <si>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</si>
  <si>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</si>
  <si>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</si>
  <si>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</si>
  <si>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</si>
  <si>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</si>
  <si>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</si>
  <si>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</si>
  <si>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</si>
  <si>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</si>
  <si>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</si>
  <si>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</si>
  <si>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</si>
  <si>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</si>
  <si>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</si>
  <si>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</si>
  <si>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</si>
  <si>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</si>
  <si>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</si>
  <si>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</si>
  <si>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</si>
  <si>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</si>
  <si>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</si>
  <si>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</si>
  <si>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</si>
  <si>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</si>
  <si>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</si>
  <si>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</si>
  <si>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</si>
  <si>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</si>
  <si>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</si>
  <si>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</si>
  <si>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</si>
  <si>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</si>
  <si>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</si>
  <si>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</si>
  <si>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</si>
  <si>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</si>
  <si>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</si>
  <si>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</si>
  <si>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</si>
  <si>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</si>
  <si>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</si>
  <si>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</si>
  <si>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</si>
  <si>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</si>
  <si>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</si>
  <si>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</si>
  <si>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</si>
  <si>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</si>
  <si>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</si>
  <si>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</si>
  <si>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</si>
  <si>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</si>
  <si>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</si>
  <si>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</si>
  <si>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</si>
  <si>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</si>
  <si>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</si>
  <si>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</si>
  <si>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</si>
  <si>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</si>
  <si>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</si>
  <si>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</si>
  <si>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</si>
  <si>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</si>
  <si>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</si>
  <si>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</si>
  <si>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</si>
  <si>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</si>
  <si>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</si>
  <si>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</si>
  <si>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</si>
  <si>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</si>
  <si>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</si>
  <si>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</si>
  <si>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</si>
  <si>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</si>
  <si>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</si>
  <si>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</si>
  <si>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</si>
  <si>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</si>
  <si>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</si>
  <si>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</si>
  <si>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</si>
  <si>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</si>
  <si>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</si>
  <si>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</si>
  <si>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</si>
  <si>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</si>
  <si>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</si>
  <si>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</si>
  <si>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</si>
  <si>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</si>
  <si>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</si>
  <si>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</si>
  <si>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</si>
  <si>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</si>
  <si>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</si>
  <si>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</si>
  <si>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</si>
  <si>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</si>
  <si>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</si>
  <si>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</si>
  <si>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</si>
  <si>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</si>
  <si>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</si>
  <si>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</si>
  <si>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</si>
  <si>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</si>
  <si>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</si>
  <si>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</si>
  <si>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</si>
  <si>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</si>
  <si>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</si>
  <si>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</si>
  <si>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</si>
  <si>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</si>
  <si>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</si>
  <si>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</si>
  <si>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</si>
  <si>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</si>
  <si>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</si>
  <si>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</si>
  <si>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</si>
  <si>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</si>
  <si>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</si>
  <si>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</si>
  <si>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</si>
  <si>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</si>
  <si>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</si>
  <si>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</si>
  <si>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</si>
  <si>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</si>
  <si>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</si>
  <si>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</si>
  <si>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</si>
  <si>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</si>
  <si>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</si>
  <si>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</si>
  <si>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</si>
  <si>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</si>
  <si>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</si>
  <si>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</si>
  <si>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</si>
  <si>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</si>
  <si>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</si>
  <si>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</si>
  <si>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</si>
  <si>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</si>
  <si>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</si>
  <si>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</si>
  <si>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</si>
  <si>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</si>
  <si>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</si>
  <si>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</si>
  <si>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</si>
  <si>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</si>
  <si>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</si>
  <si>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</si>
  <si>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</si>
  <si>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</si>
  <si>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</si>
  <si>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</si>
  <si>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</si>
  <si>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</si>
  <si>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</si>
  <si>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</si>
  <si>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</si>
  <si>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</si>
  <si>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</si>
  <si>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</si>
  <si>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</si>
  <si>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</si>
  <si>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</si>
  <si>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</si>
  <si>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</si>
  <si>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</si>
  <si>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</si>
  <si>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</si>
  <si>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</si>
  <si>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</si>
  <si>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</si>
  <si>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</si>
  <si>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</si>
  <si>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</si>
  <si>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</si>
  <si>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</si>
  <si>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</si>
  <si>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</si>
  <si>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</si>
  <si>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</si>
  <si>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</si>
  <si>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</si>
  <si>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</si>
  <si>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</si>
  <si>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</si>
  <si>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</si>
  <si>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</si>
  <si>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</si>
  <si>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</si>
  <si>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</si>
  <si>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</si>
  <si>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</si>
  <si>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</si>
  <si>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</si>
  <si>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</si>
  <si>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</si>
  <si>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</si>
  <si>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</si>
  <si>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</si>
  <si>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</si>
  <si>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</si>
  <si>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</si>
  <si>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</si>
  <si>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</si>
  <si>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</si>
  <si>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</si>
  <si>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</si>
  <si>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</si>
  <si>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</si>
  <si>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</si>
  <si>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</si>
  <si>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</si>
  <si>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</si>
  <si>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</si>
  <si>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</si>
  <si>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</si>
  <si>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</si>
  <si>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</si>
  <si>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</si>
  <si>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</si>
  <si>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</si>
  <si>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</si>
  <si>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</si>
  <si>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</si>
  <si>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</si>
  <si>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</si>
  <si>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</si>
  <si>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</si>
  <si>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</si>
  <si>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</si>
  <si>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</si>
  <si>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</si>
  <si>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</si>
  <si>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</si>
  <si>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</si>
  <si>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</si>
  <si>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</si>
  <si>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</si>
  <si>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</si>
  <si>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</si>
  <si>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</si>
  <si>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</si>
  <si>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</si>
  <si>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</si>
  <si>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</si>
  <si>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</si>
  <si>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</si>
  <si>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</si>
  <si>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</si>
  <si>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</si>
  <si>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</si>
  <si>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</si>
  <si>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</si>
  <si>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</si>
  <si>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</si>
  <si>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</si>
  <si>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</si>
  <si>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</si>
  <si>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</si>
  <si>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</si>
  <si>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</si>
  <si>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</si>
  <si>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</si>
  <si>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</si>
  <si>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</si>
  <si>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</si>
  <si>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</si>
  <si>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</si>
  <si>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</si>
  <si>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</si>
  <si>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</si>
  <si>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</si>
  <si>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</si>
  <si>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</si>
  <si>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</si>
  <si>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</si>
  <si>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</si>
  <si>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</si>
  <si>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</si>
  <si>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</si>
  <si>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</si>
  <si>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</si>
  <si>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</si>
  <si>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</si>
  <si>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</si>
  <si>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</si>
  <si>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</si>
  <si>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</si>
  <si>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</si>
  <si>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</si>
  <si>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</si>
  <si>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</si>
  <si>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</si>
  <si>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</si>
  <si>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</si>
  <si>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</si>
  <si>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</si>
  <si>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</si>
  <si>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</si>
  <si>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</si>
  <si>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</si>
  <si>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</si>
  <si>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</si>
  <si>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</si>
  <si>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</si>
  <si>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</si>
  <si>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</si>
  <si>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</si>
  <si>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</si>
  <si>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</si>
  <si>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</si>
  <si>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</si>
  <si>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</si>
  <si>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</si>
  <si>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</si>
  <si>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</si>
  <si>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</si>
  <si>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</si>
  <si>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</si>
  <si>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</si>
  <si>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</si>
  <si>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</si>
  <si>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</si>
  <si>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</si>
  <si>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</si>
  <si>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</si>
  <si>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</si>
  <si>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</si>
  <si>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</si>
  <si>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</si>
  <si>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</si>
  <si>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</si>
  <si>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</si>
  <si>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</si>
  <si>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</si>
  <si>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</si>
  <si>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</si>
  <si>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</si>
  <si>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</si>
  <si>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</si>
  <si>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</si>
  <si>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</si>
  <si>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</si>
  <si>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</si>
  <si>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</si>
  <si>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</si>
  <si>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</si>
  <si>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</si>
  <si>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</si>
  <si>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</si>
  <si>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</si>
  <si>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</si>
  <si>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</si>
  <si>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</si>
  <si>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</si>
  <si>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</si>
  <si>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</si>
  <si>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</si>
  <si>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</si>
  <si>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</si>
  <si>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</si>
  <si>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</si>
  <si>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</si>
  <si>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</si>
  <si>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</si>
  <si>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</si>
  <si>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</si>
  <si>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</si>
  <si>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</si>
  <si>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</si>
  <si>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</si>
  <si>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</si>
  <si>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</si>
  <si>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</si>
  <si>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</si>
  <si>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</si>
  <si>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</si>
  <si>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</si>
  <si>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</si>
  <si>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</si>
  <si>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</si>
  <si>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</si>
  <si>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</si>
  <si>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</si>
  <si>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</si>
  <si>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</si>
  <si>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</si>
  <si>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</si>
  <si>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</si>
  <si>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</si>
  <si>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</si>
  <si>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</si>
  <si>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</si>
  <si>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</si>
  <si>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</si>
  <si>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</si>
  <si>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</si>
  <si>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</si>
  <si>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</si>
  <si>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</si>
  <si>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</si>
  <si>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</si>
  <si>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</si>
  <si>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</si>
  <si>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</si>
  <si>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</si>
  <si>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</si>
  <si>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</si>
  <si>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</si>
  <si>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</si>
  <si>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</si>
  <si>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</si>
  <si>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</si>
  <si>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</si>
  <si>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</si>
  <si>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</si>
  <si>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</si>
  <si>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</si>
  <si>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</si>
  <si>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</si>
  <si>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</si>
  <si>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</si>
  <si>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</si>
  <si>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</si>
  <si>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</si>
  <si>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</si>
  <si>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</si>
  <si>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</si>
  <si>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</si>
  <si>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</si>
  <si>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</si>
  <si>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</si>
  <si>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</si>
  <si>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</si>
  <si>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</si>
  <si>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</si>
  <si>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</si>
  <si>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</si>
  <si>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</si>
  <si>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</si>
  <si>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</si>
  <si>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</si>
  <si>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</si>
  <si>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</si>
  <si>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</si>
  <si>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</si>
  <si>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</si>
  <si>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</si>
  <si>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</si>
  <si>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</si>
  <si>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</si>
  <si>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</si>
  <si>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</si>
  <si>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</si>
  <si>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</si>
  <si>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</si>
  <si>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</si>
  <si>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</si>
  <si>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</si>
  <si>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</si>
  <si>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</si>
  <si>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</si>
  <si>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</si>
  <si>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</si>
  <si>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</si>
  <si>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</si>
  <si>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</si>
  <si>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</si>
  <si>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</si>
  <si>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</si>
  <si>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</si>
  <si>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</si>
  <si>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</si>
  <si>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</si>
  <si>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</si>
  <si>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</si>
  <si>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</si>
  <si>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</si>
  <si>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</si>
  <si>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</si>
  <si>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</si>
  <si>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</si>
  <si>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</si>
  <si>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</si>
  <si>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</si>
  <si>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</si>
  <si>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</si>
  <si>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</si>
  <si>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</si>
  <si>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</si>
  <si>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</si>
  <si>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</si>
  <si>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</si>
  <si>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</si>
  <si>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</si>
  <si>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</si>
  <si>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</si>
  <si>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</si>
  <si>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</si>
  <si>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</si>
  <si>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</si>
  <si>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</si>
  <si>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</si>
  <si>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</si>
  <si>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</si>
  <si>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</si>
  <si>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</si>
  <si>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</si>
  <si>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</si>
  <si>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</si>
  <si>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</si>
  <si>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</si>
  <si>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</si>
  <si>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</si>
  <si>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</si>
  <si>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</si>
  <si>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</si>
  <si>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</si>
  <si>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</si>
  <si>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</si>
  <si>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</si>
  <si>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</si>
  <si>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</si>
  <si>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</si>
  <si>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</si>
  <si>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</si>
  <si>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</si>
  <si>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</si>
  <si>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</si>
  <si>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</si>
  <si>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</si>
  <si>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</si>
  <si>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</si>
  <si>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</si>
  <si>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</si>
  <si>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</si>
  <si>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</si>
  <si>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</si>
  <si>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</si>
  <si>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</si>
  <si>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</si>
  <si>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</si>
  <si>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</si>
  <si>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</si>
  <si>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</si>
  <si>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</si>
  <si>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</si>
  <si>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</si>
  <si>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</si>
  <si>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</si>
  <si>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</si>
  <si>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</si>
  <si>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</si>
  <si>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</si>
  <si>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</si>
  <si>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</si>
  <si>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</si>
  <si>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</si>
  <si>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</si>
  <si>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</si>
  <si>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</si>
  <si>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</si>
  <si>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</si>
  <si>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</si>
  <si>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</si>
  <si>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</si>
  <si>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</si>
  <si>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</si>
  <si>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</si>
  <si>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</si>
  <si>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</si>
  <si>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</si>
  <si>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</si>
  <si>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</si>
  <si>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</si>
  <si>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</si>
  <si>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</si>
  <si>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</si>
  <si>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</si>
  <si>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</si>
  <si>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</si>
  <si>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</si>
  <si>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</si>
  <si>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</si>
  <si>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</si>
  <si>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</si>
  <si>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</si>
  <si>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</si>
  <si>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</si>
  <si>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</si>
  <si>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</si>
  <si>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</si>
  <si>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</si>
  <si>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</si>
  <si>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</si>
  <si>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</si>
  <si>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</si>
  <si>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</si>
  <si>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</si>
  <si>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</si>
  <si>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</si>
  <si>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</si>
  <si>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</si>
  <si>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</si>
  <si>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</si>
  <si>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</si>
  <si>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</si>
  <si>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</si>
  <si>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</si>
  <si>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</si>
  <si>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</si>
  <si>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</si>
  <si>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</si>
  <si>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</si>
  <si>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</si>
  <si>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</si>
  <si>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</si>
  <si>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</si>
  <si>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</si>
  <si>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</si>
  <si>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</si>
  <si>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</si>
  <si>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</si>
  <si>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</si>
  <si>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</si>
  <si>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</si>
  <si>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</si>
  <si>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</si>
  <si>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</si>
  <si>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</si>
  <si>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</si>
  <si>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</si>
  <si>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</si>
  <si>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</si>
  <si>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</si>
  <si>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</si>
  <si>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</si>
  <si>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</si>
  <si>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</si>
  <si>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</si>
  <si>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</si>
  <si>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</si>
  <si>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</si>
  <si>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</si>
  <si>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</si>
  <si>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</si>
  <si>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</si>
  <si>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</si>
  <si>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</si>
  <si>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</si>
  <si>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</si>
  <si>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</si>
  <si>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</si>
  <si>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</si>
  <si>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</si>
  <si>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</si>
  <si>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</si>
  <si>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</si>
  <si>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</si>
  <si>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</si>
  <si>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</si>
  <si>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</si>
  <si>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</si>
  <si>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</si>
  <si>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</si>
  <si>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</si>
  <si>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</si>
  <si>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</si>
  <si>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</si>
  <si>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</si>
  <si>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</si>
  <si>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</si>
  <si>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</si>
  <si>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</si>
  <si>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</si>
  <si>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</si>
  <si>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</si>
  <si>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</si>
  <si>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</si>
  <si>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</si>
  <si>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</si>
  <si>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</si>
  <si>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</si>
  <si>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</si>
  <si>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</si>
  <si>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</si>
  <si>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</si>
  <si>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</si>
  <si>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</si>
  <si>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</si>
  <si>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</si>
  <si>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</si>
  <si>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</si>
  <si>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</si>
  <si>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</si>
  <si>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</si>
  <si>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</si>
  <si>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</si>
  <si>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</si>
  <si>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</si>
  <si>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</si>
  <si>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</si>
  <si>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</si>
  <si>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</si>
  <si>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</si>
  <si>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</si>
  <si>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</si>
  <si>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</si>
  <si>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</si>
  <si>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</si>
  <si>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</si>
  <si>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</si>
  <si>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</si>
  <si>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</si>
  <si>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</si>
  <si>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</si>
  <si>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</si>
  <si>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</si>
  <si>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</si>
  <si>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</si>
  <si>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</si>
  <si>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</si>
  <si>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</si>
  <si>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</si>
  <si>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</si>
  <si>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</si>
  <si>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</si>
  <si>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</si>
  <si>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</si>
  <si>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</si>
  <si>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</si>
  <si>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</si>
  <si>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</si>
  <si>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</si>
  <si>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</si>
  <si>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</si>
  <si>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</si>
  <si>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</si>
  <si>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</si>
  <si>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</si>
  <si>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</si>
  <si>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</si>
  <si>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</si>
  <si>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</si>
  <si>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</si>
  <si>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</si>
  <si>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</si>
  <si>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</si>
  <si>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</si>
  <si>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</si>
  <si>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</si>
  <si>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</si>
  <si>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</si>
  <si>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</si>
  <si>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</si>
  <si>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</si>
  <si>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</si>
  <si>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</si>
  <si>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</si>
  <si>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</si>
  <si>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</si>
  <si>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</si>
  <si>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</si>
  <si>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</si>
  <si>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</si>
  <si>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</si>
  <si>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</si>
  <si>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</si>
  <si>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</si>
  <si>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</si>
  <si>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</si>
  <si>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</si>
  <si>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</si>
  <si>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</si>
  <si>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</si>
  <si>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</si>
  <si>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</si>
  <si>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</si>
  <si>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</si>
  <si>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</si>
  <si>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</si>
  <si>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</si>
  <si>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</si>
  <si>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</si>
  <si>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</si>
  <si>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</si>
  <si>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</si>
  <si>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</si>
  <si>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</si>
  <si>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</si>
  <si>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</si>
  <si>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</si>
  <si>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</si>
  <si>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</si>
  <si>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</si>
  <si>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</si>
  <si>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</si>
  <si>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</si>
  <si>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</si>
  <si>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</si>
  <si>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</si>
  <si>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</si>
  <si>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</si>
  <si>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</si>
  <si>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</si>
  <si>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</si>
  <si>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</si>
  <si>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</si>
  <si>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</si>
  <si>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</si>
  <si>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</si>
  <si>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</si>
  <si>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</si>
  <si>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</si>
  <si>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</si>
  <si>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</si>
  <si>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</si>
  <si>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</si>
  <si>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</si>
  <si>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</si>
  <si>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</si>
  <si>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</si>
  <si>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</si>
  <si>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</si>
  <si>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</si>
  <si>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</si>
  <si>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</si>
  <si>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</si>
  <si>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</si>
  <si>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</si>
  <si>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</si>
  <si>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</si>
  <si>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</si>
  <si>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</si>
  <si>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</si>
  <si>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</si>
  <si>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</si>
  <si>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</si>
  <si>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</si>
  <si>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</si>
  <si>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</si>
  <si>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</si>
  <si>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</si>
  <si>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</si>
  <si>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</si>
  <si>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</si>
  <si>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</si>
  <si>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</si>
  <si>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</si>
  <si>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</si>
  <si>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</si>
  <si>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</si>
  <si>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</si>
  <si>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</si>
  <si>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</si>
  <si>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</si>
  <si>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</si>
  <si>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</si>
  <si>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</si>
  <si>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</si>
  <si>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</si>
  <si>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</si>
  <si>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</si>
  <si>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</si>
  <si>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</si>
  <si>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</si>
  <si>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</si>
  <si>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</si>
  <si>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</si>
  <si>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</si>
  <si>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</si>
  <si>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</si>
  <si>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</si>
  <si>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</si>
  <si>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</si>
  <si>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</si>
  <si>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</si>
  <si>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</si>
  <si>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</si>
  <si>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</si>
  <si>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</si>
  <si>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</si>
  <si>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</si>
  <si>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</si>
  <si>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</si>
  <si>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</si>
  <si>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</si>
  <si>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</si>
  <si>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</si>
  <si>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</si>
  <si>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</si>
  <si>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</si>
  <si>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</si>
  <si>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</si>
  <si>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</si>
  <si>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</si>
  <si>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</si>
  <si>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</si>
  <si>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</si>
  <si>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</si>
  <si>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</si>
  <si>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</si>
  <si>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</si>
  <si>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</si>
  <si>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</si>
  <si>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</si>
  <si>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</si>
  <si>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</si>
  <si>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</si>
  <si>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</si>
  <si>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</si>
  <si>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</si>
  <si>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</si>
  <si>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</si>
  <si>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</si>
  <si>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</si>
  <si>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</si>
  <si>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</si>
  <si>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</si>
  <si>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</si>
  <si>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</si>
  <si>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</si>
  <si>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</si>
  <si>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</si>
  <si>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</si>
  <si>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</si>
  <si>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</si>
  <si>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</si>
  <si>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</si>
  <si>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</si>
  <si>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</si>
  <si>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</si>
  <si>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</si>
  <si>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</si>
  <si>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</si>
  <si>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</si>
  <si>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</si>
  <si>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</si>
  <si>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</si>
  <si>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</si>
  <si>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</si>
  <si>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</si>
  <si>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</si>
  <si>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</si>
  <si>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</si>
  <si>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</si>
  <si>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</si>
  <si>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</si>
  <si>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</si>
  <si>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</si>
  <si>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</si>
  <si>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</si>
  <si>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</si>
  <si>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</si>
  <si>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</si>
  <si>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</si>
  <si>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</si>
  <si>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</si>
  <si>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</si>
  <si>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</si>
  <si>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</si>
  <si>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</si>
  <si>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</si>
  <si>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</si>
  <si>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</si>
  <si>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</si>
  <si>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</si>
  <si>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</si>
  <si>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</si>
  <si>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</si>
  <si>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</si>
  <si>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</si>
  <si>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</si>
  <si>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</si>
  <si>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</si>
  <si>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</si>
  <si>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</si>
  <si>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</si>
  <si>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</si>
  <si>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</si>
  <si>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</si>
  <si>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</si>
  <si>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</si>
  <si>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</si>
  <si>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</si>
  <si>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</si>
  <si>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</si>
  <si>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</si>
  <si>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</si>
  <si>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</si>
  <si>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</si>
  <si>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</si>
  <si>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</si>
  <si>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</si>
  <si>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</si>
  <si>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</si>
  <si>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</si>
  <si>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</si>
  <si>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</si>
  <si>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</si>
  <si>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</si>
  <si>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</si>
  <si>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</si>
  <si>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</si>
  <si>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</si>
  <si>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</si>
  <si>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</si>
  <si>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</si>
  <si>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</si>
  <si>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</si>
  <si>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</si>
  <si>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</si>
  <si>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</si>
  <si>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</si>
  <si>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</si>
  <si>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</si>
  <si>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</si>
  <si>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</si>
  <si>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</si>
  <si>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</si>
  <si>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</si>
  <si>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</si>
  <si>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</si>
  <si>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</si>
  <si>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</si>
  <si>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</si>
  <si>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</si>
  <si>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</si>
  <si>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</si>
  <si>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</si>
  <si>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</si>
  <si>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</si>
  <si>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</si>
  <si>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</si>
  <si>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</si>
  <si>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</si>
  <si>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</si>
  <si>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</si>
  <si>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</si>
  <si>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</si>
  <si>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</si>
  <si>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</si>
  <si>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</si>
  <si>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</si>
  <si>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</si>
  <si>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</si>
  <si>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</si>
  <si>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</si>
  <si>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</si>
  <si>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</si>
  <si>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</si>
  <si>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</si>
  <si>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</si>
  <si>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</si>
  <si>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</si>
  <si>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</si>
  <si>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</si>
  <si>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</si>
  <si>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</si>
  <si>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</si>
  <si>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</si>
  <si>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</si>
  <si>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</si>
  <si>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</si>
  <si>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</si>
  <si>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</si>
  <si>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</si>
  <si>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</si>
  <si>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</si>
  <si>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</si>
  <si>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</si>
  <si>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</si>
  <si>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</si>
  <si>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</si>
  <si>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</si>
  <si>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</si>
  <si>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</si>
  <si>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</si>
  <si>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</si>
  <si>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</si>
  <si>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</si>
  <si>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</si>
  <si>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</si>
  <si>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</si>
  <si>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</si>
  <si>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</si>
  <si>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</si>
  <si>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</si>
  <si>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</si>
  <si>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</si>
  <si>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</si>
  <si>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</si>
  <si>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</si>
  <si>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</si>
  <si>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</si>
  <si>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</si>
  <si>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</si>
  <si>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</si>
  <si>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</si>
  <si>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</si>
  <si>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</si>
  <si>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</si>
  <si>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</si>
  <si>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</si>
  <si>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</si>
  <si>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</si>
  <si>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</si>
  <si>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</si>
  <si>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</si>
  <si>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</si>
  <si>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</si>
  <si>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</si>
  <si>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</si>
  <si>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</si>
  <si>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</si>
  <si>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</si>
  <si>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</si>
  <si>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</si>
  <si>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</si>
  <si>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</si>
  <si>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</si>
  <si>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</si>
  <si>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</si>
  <si>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</si>
  <si>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</si>
  <si>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</si>
  <si>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</si>
  <si>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</si>
  <si>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</si>
  <si>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</si>
  <si>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</si>
  <si>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</si>
  <si>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</si>
  <si>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</si>
  <si>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</si>
  <si>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</si>
  <si>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</si>
  <si>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</si>
  <si>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</si>
  <si>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</si>
  <si>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</si>
  <si>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</si>
  <si>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</si>
  <si>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</si>
  <si>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</si>
  <si>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</si>
  <si>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</si>
  <si>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</si>
  <si>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</si>
  <si>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</si>
  <si>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</si>
  <si>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</si>
  <si>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</si>
  <si>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</si>
  <si>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</si>
  <si>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</si>
  <si>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</si>
  <si>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</si>
  <si>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</si>
  <si>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</si>
  <si>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</si>
  <si>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</si>
  <si>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</si>
  <si>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</si>
  <si>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</si>
  <si>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</si>
  <si>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</si>
  <si>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</si>
  <si>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</si>
  <si>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</si>
  <si>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</si>
  <si>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</si>
  <si>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</si>
  <si>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</si>
  <si>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</si>
  <si>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</si>
  <si>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</si>
  <si>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</si>
  <si>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</si>
  <si>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</si>
  <si>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</si>
  <si>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</si>
  <si>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</si>
  <si>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</si>
  <si>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</si>
  <si>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</si>
  <si>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</si>
  <si>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</si>
  <si>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</si>
  <si>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</si>
  <si>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</si>
  <si>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</si>
  <si>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</si>
  <si>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</si>
  <si>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</si>
  <si>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</si>
  <si>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</si>
  <si>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</si>
  <si>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</si>
  <si>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</si>
  <si>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</si>
  <si>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</si>
  <si>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</si>
  <si>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</si>
  <si>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</si>
  <si>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</si>
  <si>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</si>
  <si>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</si>
  <si>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</si>
  <si>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</si>
  <si>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</si>
  <si>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</si>
  <si>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</si>
  <si>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</si>
  <si>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</si>
  <si>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</si>
  <si>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</si>
  <si>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</si>
  <si>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</si>
  <si>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</si>
  <si>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</si>
  <si>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</si>
  <si>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</si>
  <si>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</si>
  <si>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</si>
  <si>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</si>
  <si>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</si>
  <si>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</si>
  <si>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</si>
  <si>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</si>
  <si>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</si>
  <si>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</si>
  <si>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</si>
  <si>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</si>
  <si>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</si>
  <si>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</si>
  <si>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</si>
  <si>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</si>
  <si>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</si>
  <si>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</si>
  <si>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</si>
  <si>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</si>
  <si>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</si>
  <si>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</si>
  <si>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</si>
  <si>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</si>
  <si>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</si>
  <si>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</si>
  <si>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</si>
  <si>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</si>
  <si>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</si>
  <si>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</si>
  <si>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</si>
  <si>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</si>
  <si>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</si>
  <si>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</si>
  <si>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</si>
  <si>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</si>
  <si>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</si>
  <si>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</si>
  <si>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</si>
  <si>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</si>
  <si>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</si>
  <si>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</si>
  <si>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</si>
  <si>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</si>
  <si>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</si>
  <si>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</si>
  <si>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</si>
  <si>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</si>
  <si>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</si>
  <si>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</si>
  <si>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</si>
  <si>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</si>
  <si>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</si>
  <si>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</si>
  <si>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</si>
  <si>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</si>
  <si>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</si>
  <si>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</si>
  <si>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</si>
  <si>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</si>
  <si>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</si>
  <si>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</si>
  <si>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</si>
  <si>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</si>
  <si>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</si>
  <si>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</si>
  <si>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</si>
  <si>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</si>
  <si>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</si>
  <si>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</si>
  <si>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</si>
  <si>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</si>
  <si>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</si>
  <si>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</si>
  <si>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</si>
  <si>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</si>
  <si>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</si>
  <si>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</si>
  <si>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</si>
  <si>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</si>
  <si>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</si>
  <si>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</si>
  <si>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</si>
  <si>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</si>
  <si>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</si>
  <si>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</si>
  <si>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</si>
  <si>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</si>
  <si>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</si>
  <si>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</si>
  <si>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</si>
  <si>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</si>
  <si>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</si>
  <si>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</si>
  <si>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</si>
  <si>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</si>
  <si>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</si>
  <si>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</si>
  <si>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</si>
  <si>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</si>
  <si>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</si>
  <si>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</si>
  <si>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</si>
  <si>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</si>
  <si>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</si>
  <si>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</si>
  <si>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</si>
  <si>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</si>
  <si>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</si>
  <si>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</si>
  <si>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</si>
  <si>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</si>
  <si>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</si>
  <si>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</si>
  <si>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</si>
  <si>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</si>
  <si>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</si>
  <si>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</si>
  <si>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</si>
  <si>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</si>
  <si>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</si>
  <si>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</si>
  <si>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</si>
  <si>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</si>
  <si>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</si>
  <si>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</si>
  <si>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</si>
  <si>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</si>
  <si>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</si>
  <si>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</si>
  <si>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</si>
  <si>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</si>
  <si>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</si>
  <si>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</si>
  <si>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</si>
  <si>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</si>
  <si>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</si>
  <si>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</si>
  <si>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</si>
  <si>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</si>
  <si>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</si>
  <si>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</si>
  <si>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</si>
  <si>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</si>
  <si>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</si>
  <si>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</si>
  <si>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</si>
  <si>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</si>
  <si>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</si>
  <si>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</si>
  <si>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</si>
  <si>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</si>
  <si>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</si>
  <si>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</si>
  <si>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</si>
  <si>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</si>
  <si>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</si>
  <si>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</si>
  <si>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</si>
  <si>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</si>
  <si>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</si>
  <si>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</si>
  <si>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</si>
  <si>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</si>
  <si>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</si>
  <si>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</si>
  <si>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</si>
  <si>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</si>
  <si>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</si>
  <si>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</si>
  <si>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</si>
  <si>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</si>
  <si>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</si>
  <si>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</si>
  <si>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</si>
  <si>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</si>
  <si>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</si>
  <si>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</si>
  <si>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</si>
  <si>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</si>
  <si>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</si>
  <si>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</si>
  <si>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</si>
  <si>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</si>
  <si>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</si>
  <si>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</si>
  <si>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</si>
  <si>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</si>
  <si>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</si>
  <si>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</si>
  <si>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</si>
  <si>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</si>
  <si>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</si>
  <si>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</si>
  <si>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</si>
  <si>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</si>
  <si>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</si>
  <si>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</si>
  <si>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</si>
  <si>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</si>
  <si>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</si>
  <si>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</si>
  <si>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</si>
  <si>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</si>
  <si>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</si>
  <si>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</si>
  <si>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</si>
  <si>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</si>
  <si>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</si>
  <si>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</si>
  <si>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</si>
  <si>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</si>
  <si>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</si>
  <si>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</si>
  <si>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</si>
  <si>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</si>
  <si>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</si>
  <si>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</si>
  <si>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</si>
  <si>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</si>
  <si>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</si>
  <si>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</si>
  <si>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</si>
  <si>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</si>
  <si>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</si>
  <si>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</si>
  <si>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</si>
  <si>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</si>
  <si>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</si>
  <si>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</si>
  <si>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</si>
  <si>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</si>
  <si>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</si>
  <si>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</si>
  <si>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</si>
  <si>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</si>
  <si>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</si>
  <si>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</si>
  <si>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</si>
  <si>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</si>
  <si>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</si>
  <si>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</si>
  <si>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</si>
  <si>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</si>
  <si>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</si>
  <si>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</si>
  <si>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</si>
  <si>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</si>
  <si>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</si>
  <si>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</si>
  <si>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</si>
  <si>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</si>
  <si>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</si>
  <si>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</si>
  <si>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</si>
  <si>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</si>
  <si>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</si>
  <si>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</si>
  <si>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</si>
  <si>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</si>
  <si>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</si>
  <si>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</si>
  <si>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</si>
  <si>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</si>
  <si>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</si>
  <si>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</si>
  <si>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</si>
  <si>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</si>
  <si>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</si>
  <si>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</si>
  <si>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</si>
  <si>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</si>
  <si>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</si>
  <si>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</si>
  <si>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</si>
  <si>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</si>
  <si>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</si>
  <si>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</si>
  <si>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</si>
  <si>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</si>
  <si>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</si>
  <si>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</si>
  <si>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</si>
  <si>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</si>
  <si>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</si>
  <si>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</si>
  <si>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</si>
  <si>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</si>
  <si>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</si>
  <si>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</si>
  <si>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</si>
  <si>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</si>
  <si>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</si>
  <si>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</si>
  <si>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</si>
  <si>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</si>
  <si>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</si>
  <si>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</si>
  <si>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</si>
  <si>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</si>
  <si>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</si>
  <si>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</si>
  <si>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</si>
  <si>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</si>
  <si>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</si>
  <si>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</si>
  <si>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</si>
  <si>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</si>
  <si>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</si>
  <si>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</si>
  <si>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</si>
  <si>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</si>
  <si>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</si>
  <si>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</si>
  <si>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</si>
  <si>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</si>
  <si>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</si>
  <si>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</si>
  <si>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</si>
  <si>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</si>
  <si>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</si>
  <si>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</si>
  <si>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</si>
  <si>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</si>
  <si>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</si>
  <si>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</si>
  <si>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</si>
  <si>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</si>
  <si>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</si>
  <si>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</si>
  <si>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</si>
  <si>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</si>
  <si>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</si>
  <si>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</si>
  <si>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</si>
  <si>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</si>
  <si>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</si>
  <si>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</si>
  <si>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</si>
  <si>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</si>
  <si>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</si>
  <si>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</si>
  <si>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</si>
  <si>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</si>
  <si>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</si>
  <si>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</si>
  <si>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</si>
  <si>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</si>
  <si>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</si>
  <si>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</si>
  <si>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</si>
  <si>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</si>
  <si>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</si>
  <si>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</si>
  <si>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</si>
  <si>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</si>
  <si>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</si>
  <si>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</si>
  <si>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</si>
  <si>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</si>
  <si>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</si>
  <si>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</si>
  <si>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</si>
  <si>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</si>
  <si>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</si>
  <si>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</si>
  <si>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</si>
  <si>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</si>
  <si>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</si>
  <si>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</si>
  <si>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</si>
  <si>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</si>
  <si>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</si>
  <si>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</si>
  <si>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</si>
  <si>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</si>
  <si>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</si>
  <si>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</si>
  <si>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</si>
  <si>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</si>
  <si>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</si>
  <si>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</si>
  <si>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</si>
  <si>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</si>
  <si>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</si>
  <si>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</si>
  <si>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</si>
  <si>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</si>
  <si>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</si>
  <si>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</si>
  <si>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</si>
  <si>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</si>
  <si>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</si>
  <si>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</si>
  <si>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</si>
  <si>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</si>
  <si>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</si>
  <si>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</si>
  <si>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</si>
  <si>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</si>
  <si>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</si>
  <si>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</si>
  <si>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</si>
  <si>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</si>
  <si>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</si>
  <si>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</si>
  <si>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</si>
  <si>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</si>
  <si>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</si>
  <si>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</si>
  <si>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</si>
  <si>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</si>
  <si>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</si>
  <si>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</si>
  <si>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</si>
  <si>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</si>
  <si>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</si>
  <si>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</si>
  <si>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</si>
  <si>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</si>
  <si>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</si>
  <si>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</si>
  <si>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</si>
  <si>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</si>
  <si>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</si>
  <si>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</si>
  <si>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</si>
  <si>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</si>
  <si>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</si>
  <si>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</si>
  <si>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</si>
  <si>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</si>
  <si>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</si>
  <si>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</si>
  <si>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</si>
  <si>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</si>
  <si>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</si>
  <si>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</si>
  <si>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</si>
  <si>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</si>
  <si>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</si>
  <si>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</si>
  <si>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</si>
  <si>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</si>
  <si>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</si>
  <si>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</si>
  <si>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</si>
  <si>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</si>
  <si>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</si>
  <si>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</si>
  <si>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</si>
  <si>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</si>
  <si>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</si>
  <si>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</si>
  <si>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</si>
  <si>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</si>
  <si>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</si>
  <si>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</si>
  <si>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</si>
  <si>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</si>
  <si>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</si>
  <si>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</si>
  <si>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</si>
  <si>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</si>
  <si>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</si>
  <si>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</si>
  <si>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</si>
  <si>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</si>
  <si>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</si>
  <si>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</si>
  <si>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</si>
  <si>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</si>
  <si>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</si>
  <si>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</si>
  <si>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</si>
  <si>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</si>
  <si>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</si>
  <si>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</si>
  <si>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</si>
  <si>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</si>
  <si>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</si>
  <si>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</si>
  <si>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</si>
  <si>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</si>
  <si>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</si>
  <si>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</si>
  <si>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</si>
  <si>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</si>
  <si>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</si>
  <si>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</si>
  <si>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</si>
  <si>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</si>
  <si>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</si>
  <si>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</si>
  <si>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</si>
  <si>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</si>
  <si>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</si>
  <si>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</si>
  <si>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</si>
  <si>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</si>
  <si>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</si>
  <si>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</si>
  <si>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</si>
  <si>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</si>
  <si>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</si>
  <si>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</si>
  <si>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</si>
  <si>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</si>
  <si>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</si>
  <si>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</si>
  <si>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</si>
  <si>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</si>
  <si>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</si>
  <si>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</si>
  <si>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</si>
  <si>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</si>
  <si>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</si>
  <si>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</si>
  <si>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</si>
  <si>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</si>
  <si>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</si>
  <si>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</si>
  <si>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</si>
  <si>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</si>
  <si>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</si>
  <si>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</si>
  <si>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</si>
  <si>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</si>
  <si>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</si>
  <si>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</si>
  <si>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</si>
  <si>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</si>
  <si>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</si>
  <si>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</si>
  <si>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</si>
  <si>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</si>
  <si>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</si>
  <si>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</si>
  <si>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</si>
  <si>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</si>
  <si>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</si>
  <si>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</si>
  <si>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</si>
  <si>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</si>
  <si>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</si>
  <si>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</si>
  <si>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</si>
  <si>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</si>
  <si>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</si>
  <si>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</si>
  <si>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</si>
  <si>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</si>
  <si>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</si>
  <si>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</si>
  <si>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</si>
  <si>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</si>
  <si>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</si>
  <si>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</si>
  <si>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</si>
  <si>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</si>
  <si>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</si>
  <si>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</si>
  <si>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</si>
  <si>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</si>
  <si>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</si>
  <si>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</si>
  <si>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</si>
  <si>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</si>
  <si>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</si>
  <si>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</si>
  <si>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</si>
  <si>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</si>
  <si>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</si>
  <si>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</si>
  <si>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</si>
  <si>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</si>
  <si>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</si>
  <si>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</si>
  <si>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</si>
  <si>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</si>
  <si>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</si>
  <si>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</si>
  <si>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</si>
  <si>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</si>
  <si>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</si>
  <si>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</si>
  <si>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</si>
  <si>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</si>
  <si>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</si>
  <si>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</si>
  <si>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</si>
  <si>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</si>
  <si>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</si>
  <si>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</si>
  <si>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</si>
  <si>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</si>
  <si>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</si>
  <si>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</si>
  <si>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</si>
  <si>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</si>
  <si>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</si>
  <si>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</si>
  <si>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</si>
  <si>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</si>
  <si>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</si>
  <si>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</si>
  <si>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</si>
  <si>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</si>
  <si>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</si>
  <si>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</si>
  <si>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</si>
  <si>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</si>
  <si>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</si>
  <si>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</si>
  <si>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</si>
  <si>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</si>
  <si>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</si>
  <si>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</si>
  <si>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</si>
  <si>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</si>
  <si>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</si>
  <si>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</si>
  <si>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</si>
  <si>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</si>
  <si>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</si>
  <si>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</si>
  <si>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</si>
  <si>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</si>
  <si>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</si>
  <si>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</si>
  <si>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</si>
  <si>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</si>
  <si>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</si>
  <si>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</si>
  <si>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</si>
  <si>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</si>
  <si>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</si>
  <si>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</si>
  <si>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</si>
  <si>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</si>
  <si>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</si>
  <si>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</si>
  <si>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</si>
  <si>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</si>
  <si>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</si>
  <si>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</si>
  <si>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</si>
  <si>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</si>
  <si>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</si>
  <si>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</si>
  <si>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</si>
  <si>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</si>
  <si>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</si>
  <si>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</si>
  <si>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</si>
  <si>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</si>
  <si>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</si>
  <si>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</si>
  <si>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</si>
  <si>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</si>
  <si>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</si>
  <si>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</si>
  <si>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</si>
  <si>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</si>
  <si>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</si>
  <si>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</si>
  <si>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</si>
  <si>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</si>
  <si>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</si>
  <si>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</si>
  <si>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</si>
  <si>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</si>
  <si>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</si>
  <si>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</si>
  <si>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</si>
  <si>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</si>
  <si>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</si>
  <si>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</si>
  <si>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</si>
  <si>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</si>
  <si>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</si>
  <si>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</si>
  <si>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</si>
  <si>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</si>
  <si>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</si>
  <si>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</si>
  <si>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</si>
  <si>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</si>
  <si>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</si>
  <si>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</si>
  <si>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</si>
  <si>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</si>
  <si>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</si>
  <si>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</si>
  <si>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</si>
  <si>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</si>
  <si>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</si>
  <si>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</si>
  <si>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</si>
  <si>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</si>
  <si>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</si>
  <si>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</si>
  <si>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</si>
  <si>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</si>
  <si>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</si>
  <si>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</si>
  <si>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</si>
  <si>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</si>
  <si>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</si>
  <si>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</si>
  <si>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</si>
  <si>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</si>
  <si>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</si>
  <si>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</si>
  <si>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</si>
  <si>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</si>
  <si>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</si>
  <si>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</si>
  <si>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</si>
  <si>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</si>
  <si>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</si>
  <si>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</si>
  <si>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</si>
  <si>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</si>
  <si>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</si>
  <si>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</si>
  <si>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</si>
  <si>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</si>
  <si>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</si>
  <si>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</si>
  <si>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</si>
  <si>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</si>
  <si>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</si>
  <si>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</si>
  <si>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</si>
  <si>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</si>
  <si>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</si>
  <si>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</si>
  <si>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</si>
  <si>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</si>
  <si>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</si>
  <si>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</si>
  <si>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</si>
  <si>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</si>
  <si>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</si>
  <si>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</si>
  <si>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</si>
  <si>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</si>
  <si>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</si>
  <si>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</si>
  <si>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</si>
  <si>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</si>
  <si>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</si>
  <si>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</si>
  <si>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</si>
  <si>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</si>
  <si>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</si>
  <si>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</si>
  <si>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</si>
  <si>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</si>
  <si>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</si>
  <si>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</si>
  <si>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</si>
  <si>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</si>
  <si>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</si>
  <si>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</si>
  <si>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</si>
  <si>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</si>
  <si>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</si>
  <si>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</si>
  <si>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</si>
  <si>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</si>
  <si>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</si>
  <si>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</si>
  <si>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</si>
  <si>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</si>
  <si>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</si>
  <si>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</si>
  <si>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</si>
  <si>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</si>
  <si>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</si>
  <si>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</si>
  <si>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</si>
  <si>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</si>
  <si>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</si>
  <si>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</si>
  <si>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</si>
  <si>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</si>
  <si>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</si>
  <si>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</si>
  <si>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</si>
  <si>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</si>
  <si>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</si>
  <si>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</si>
  <si>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</si>
  <si>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</si>
  <si>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</si>
  <si>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</si>
  <si>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</si>
  <si>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</si>
  <si>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</si>
  <si>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</si>
  <si>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</si>
  <si>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</si>
  <si>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</si>
  <si>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</si>
  <si>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</si>
  <si>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</si>
  <si>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</si>
  <si>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</si>
  <si>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</si>
  <si>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</si>
  <si>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</si>
  <si>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</si>
  <si>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</si>
  <si>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</si>
  <si>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</si>
  <si>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</si>
  <si>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</si>
  <si>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</si>
  <si>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</si>
  <si>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</si>
  <si>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</si>
  <si>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</si>
  <si>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</si>
  <si>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</si>
  <si>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</si>
  <si>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</si>
  <si>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</si>
  <si>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</si>
  <si>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</si>
  <si>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</si>
  <si>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</si>
  <si>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</si>
  <si>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</si>
  <si>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</si>
  <si>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</si>
  <si>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</si>
  <si>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</si>
  <si>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</si>
  <si>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</si>
  <si>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</si>
  <si>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</si>
  <si>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</si>
  <si>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</si>
  <si>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</si>
  <si>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</si>
  <si>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</si>
  <si>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</si>
  <si>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</si>
  <si>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</si>
  <si>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</si>
  <si>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</si>
  <si>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</si>
  <si>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</si>
  <si>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</si>
  <si>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</si>
  <si>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</si>
  <si>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</si>
  <si>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</si>
  <si>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</si>
  <si>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</si>
  <si>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</si>
  <si>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</si>
  <si>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</si>
  <si>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</si>
  <si>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</si>
  <si>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</si>
  <si>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</si>
  <si>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</si>
  <si>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</si>
  <si>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</si>
  <si>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</si>
  <si>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</si>
  <si>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</si>
  <si>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</si>
  <si>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</si>
  <si>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</si>
  <si>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</si>
  <si>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</si>
  <si>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</si>
  <si>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</si>
  <si>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</si>
  <si>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</si>
  <si>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</si>
  <si>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</si>
  <si>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</si>
  <si>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</si>
  <si>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</si>
  <si>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</si>
  <si>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</si>
  <si>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</si>
  <si>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</si>
  <si>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</si>
  <si>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</si>
  <si>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</si>
  <si>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</si>
  <si>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</si>
  <si>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</si>
  <si>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</si>
  <si>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</si>
  <si>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</si>
  <si>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</si>
  <si>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</si>
  <si>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</si>
  <si>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</si>
  <si>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</si>
  <si>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</si>
  <si>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</si>
  <si>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</si>
  <si>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</si>
  <si>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</si>
  <si>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</si>
  <si>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</si>
  <si>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</si>
  <si>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</si>
  <si>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</si>
  <si>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</si>
  <si>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</si>
  <si>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</si>
  <si>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</si>
  <si>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</si>
  <si>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</si>
  <si>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</si>
  <si>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</si>
  <si>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</si>
  <si>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</si>
  <si>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</si>
  <si>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</si>
  <si>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</si>
  <si>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</si>
  <si>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</si>
  <si>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</si>
  <si>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</si>
  <si>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</si>
  <si>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</si>
  <si>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</si>
  <si>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</si>
  <si>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</si>
  <si>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</si>
  <si>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</si>
  <si>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</si>
  <si>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</si>
  <si>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</si>
  <si>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</si>
  <si>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</si>
  <si>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</si>
  <si>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</si>
  <si>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</si>
  <si>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</si>
  <si>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</si>
  <si>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</si>
  <si>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</si>
  <si>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</si>
  <si>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</si>
  <si>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</si>
  <si>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</si>
  <si>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</si>
  <si>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</si>
  <si>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</si>
  <si>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</si>
  <si>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</si>
  <si>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</si>
  <si>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</si>
  <si>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</si>
  <si>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</si>
  <si>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</si>
  <si>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</si>
  <si>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</si>
  <si>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</si>
  <si>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</si>
  <si>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</si>
  <si>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</si>
  <si>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</si>
  <si>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</si>
  <si>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</si>
  <si>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</si>
  <si>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</si>
  <si>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</si>
  <si>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</si>
  <si>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</si>
  <si>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</si>
  <si>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</si>
  <si>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</si>
  <si>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</si>
  <si>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</si>
  <si>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</si>
  <si>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</si>
  <si>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</si>
  <si>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</si>
  <si>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</si>
  <si>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</si>
  <si>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</si>
  <si>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</si>
  <si>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</si>
  <si>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</si>
  <si>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</si>
  <si>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</si>
  <si>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</si>
  <si>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</si>
  <si>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</si>
  <si>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</si>
  <si>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</si>
  <si>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</si>
  <si>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</si>
  <si>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</si>
  <si>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</si>
  <si>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</si>
  <si>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</si>
  <si>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</si>
  <si>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</si>
  <si>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</si>
  <si>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</si>
  <si>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</si>
  <si>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</si>
  <si>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</si>
  <si>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</si>
  <si>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</si>
  <si>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</si>
  <si>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</si>
  <si>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</si>
  <si>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</si>
  <si>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</si>
  <si>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</si>
  <si>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</si>
  <si>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</si>
  <si>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</si>
  <si>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</si>
  <si>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</si>
  <si>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</si>
  <si>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</si>
  <si>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</si>
  <si>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</si>
  <si>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</si>
  <si>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</si>
  <si>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</si>
  <si>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</si>
  <si>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</si>
  <si>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</si>
  <si>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</si>
  <si>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</si>
  <si>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</si>
  <si>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</si>
  <si>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</si>
  <si>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</si>
  <si>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</si>
  <si>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</si>
  <si>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</si>
  <si>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</si>
  <si>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</si>
  <si>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</si>
  <si>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</si>
  <si>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</si>
  <si>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</si>
  <si>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</si>
  <si>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</si>
  <si>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</si>
  <si>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</si>
  <si>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</si>
  <si>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</si>
  <si>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</si>
  <si>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</si>
  <si>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</si>
  <si>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</si>
  <si>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</si>
  <si>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</si>
  <si>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</si>
  <si>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</si>
  <si>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</si>
  <si>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</si>
  <si>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</si>
  <si>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</si>
  <si>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</si>
  <si>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</si>
  <si>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</si>
  <si>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</si>
  <si>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</si>
  <si>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</si>
  <si>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</si>
  <si>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</si>
  <si>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</si>
  <si>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</si>
  <si>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</si>
  <si>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</si>
  <si>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</si>
  <si>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</si>
  <si>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</si>
  <si>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</si>
  <si>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</si>
  <si>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</si>
  <si>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</si>
  <si>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</si>
  <si>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</si>
  <si>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</si>
  <si>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</si>
  <si>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</si>
  <si>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</si>
  <si>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</si>
  <si>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</si>
  <si>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</si>
  <si>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</si>
  <si>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</si>
  <si>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</si>
  <si>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</si>
  <si>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</si>
  <si>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</si>
  <si>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</si>
  <si>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</si>
  <si>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</si>
  <si>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</si>
  <si>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</si>
  <si>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</si>
  <si>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</si>
  <si>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</si>
  <si>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</si>
  <si>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</si>
  <si>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</si>
  <si>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</si>
  <si>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</si>
  <si>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</si>
  <si>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</si>
  <si>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</si>
  <si>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</si>
  <si>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</si>
  <si>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</si>
  <si>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</si>
  <si>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</si>
  <si>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</si>
  <si>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</si>
  <si>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</si>
  <si>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</si>
  <si>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</si>
  <si>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</si>
  <si>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</si>
  <si>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</si>
  <si>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</si>
  <si>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</si>
  <si>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</si>
  <si>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</si>
  <si>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</si>
  <si>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</si>
  <si>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</si>
  <si>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</si>
  <si>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</si>
  <si>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</si>
  <si>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</si>
  <si>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</si>
  <si>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</si>
  <si>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</si>
  <si>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</si>
  <si>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</si>
  <si>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</si>
  <si>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</si>
  <si>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</si>
  <si>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</si>
  <si>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</si>
  <si>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</si>
  <si>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</si>
  <si>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</si>
  <si>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</si>
  <si>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</si>
  <si>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</si>
  <si>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</si>
  <si>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</si>
  <si>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</si>
  <si>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</si>
  <si>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</si>
  <si>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</si>
  <si>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</si>
  <si>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</si>
  <si>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</si>
  <si>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</si>
  <si>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</si>
  <si>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</si>
  <si>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</si>
  <si>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</si>
  <si>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</si>
  <si>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</si>
  <si>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</si>
  <si>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</si>
  <si>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</si>
  <si>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</si>
  <si>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</si>
  <si>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</si>
  <si>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</si>
  <si>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</si>
  <si>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</si>
  <si>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</si>
  <si>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</si>
  <si>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</si>
  <si>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</si>
  <si>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</si>
  <si>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</si>
  <si>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</si>
  <si>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</si>
  <si>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</si>
  <si>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</si>
  <si>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</si>
  <si>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</si>
  <si>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</si>
  <si>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</si>
  <si>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</si>
  <si>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</si>
  <si>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</si>
  <si>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</si>
  <si>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</si>
  <si>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</si>
  <si>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</si>
  <si>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</si>
  <si>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</si>
  <si>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</si>
  <si>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</si>
  <si>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</si>
  <si>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</si>
  <si>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</si>
  <si>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</si>
  <si>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</si>
  <si>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</si>
  <si>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</si>
  <si>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</si>
  <si>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</si>
  <si>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</si>
  <si>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</si>
  <si>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</si>
  <si>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</si>
  <si>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</si>
  <si>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</si>
  <si>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</si>
  <si>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</si>
  <si>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</si>
  <si>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</si>
  <si>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</si>
  <si>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</si>
  <si>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</si>
  <si>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</si>
  <si>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</si>
  <si>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</si>
  <si>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</si>
  <si>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</si>
  <si>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</si>
  <si>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</si>
  <si>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</si>
  <si>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</si>
  <si>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</si>
  <si>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</si>
  <si>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</si>
  <si>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</si>
  <si>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</si>
  <si>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</si>
  <si>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</si>
  <si>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</si>
  <si>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</si>
  <si>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</si>
  <si>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</si>
  <si>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</si>
  <si>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</si>
  <si>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</si>
  <si>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</si>
  <si>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</si>
  <si>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</si>
  <si>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</si>
  <si>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</si>
  <si>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</si>
  <si>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</si>
  <si>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</si>
  <si>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</si>
  <si>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</si>
  <si>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</si>
  <si>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</si>
  <si>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</si>
  <si>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</si>
  <si>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</si>
  <si>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</si>
  <si>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</si>
  <si>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</si>
  <si>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</si>
  <si>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</si>
  <si>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</si>
  <si>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</si>
  <si>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</si>
  <si>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</si>
  <si>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</si>
  <si>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</si>
  <si>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</si>
  <si>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</si>
  <si>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</si>
  <si>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</si>
  <si>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</si>
  <si>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</si>
  <si>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</si>
  <si>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</si>
  <si>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</si>
  <si>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</si>
  <si>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</si>
  <si>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</si>
  <si>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</si>
  <si>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</si>
  <si>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</si>
  <si>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</si>
  <si>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</si>
  <si>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</si>
  <si>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</si>
  <si>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</si>
  <si>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</si>
  <si>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</si>
  <si>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</si>
  <si>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</si>
  <si>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</si>
  <si>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</si>
  <si>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</si>
  <si>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</si>
  <si>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</si>
  <si>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</si>
  <si>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</si>
  <si>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</si>
  <si>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</si>
  <si>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</si>
  <si>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</si>
  <si>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</si>
  <si>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</si>
  <si>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</si>
  <si>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</si>
  <si>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</si>
  <si>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</si>
  <si>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</si>
  <si>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</si>
  <si>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</si>
  <si>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</si>
  <si>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</si>
  <si>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</si>
  <si>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</si>
  <si>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</si>
  <si>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</si>
  <si>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</si>
  <si>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</si>
  <si>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</si>
  <si>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</si>
  <si>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</si>
  <si>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</si>
  <si>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</si>
  <si>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</si>
  <si>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</si>
  <si>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</si>
  <si>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</si>
  <si>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</si>
  <si>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</si>
  <si>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</si>
  <si>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</si>
  <si>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</si>
  <si>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</si>
  <si>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</si>
  <si>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</si>
  <si>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</si>
  <si>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</si>
  <si>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</si>
  <si>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</si>
  <si>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</si>
  <si>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</si>
  <si>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</si>
  <si>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</si>
  <si>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</si>
  <si>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</si>
  <si>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</si>
  <si>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</si>
  <si>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</si>
  <si>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</si>
  <si>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</si>
  <si>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</si>
  <si>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</si>
  <si>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</si>
  <si>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</si>
  <si>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</si>
  <si>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</si>
  <si>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</si>
  <si>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</si>
  <si>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</si>
  <si>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</si>
  <si>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</si>
  <si>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</si>
  <si>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</si>
  <si>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</si>
  <si>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</si>
  <si>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</si>
  <si>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</si>
  <si>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</si>
  <si>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</si>
  <si>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</si>
  <si>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</si>
  <si>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</si>
  <si>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</si>
  <si>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</si>
  <si>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</si>
  <si>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</si>
  <si>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</si>
  <si>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</si>
  <si>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</si>
  <si>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</si>
  <si>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</si>
  <si>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</si>
  <si>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</si>
  <si>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</si>
  <si>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</si>
  <si>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</si>
  <si>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</si>
  <si>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</si>
  <si>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</si>
  <si>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</si>
  <si>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</si>
  <si>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</si>
  <si>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</si>
  <si>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</si>
  <si>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</si>
  <si>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</si>
  <si>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</si>
  <si>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</si>
  <si>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</si>
  <si>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</si>
  <si>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</si>
  <si>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</si>
  <si>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</si>
  <si>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</si>
  <si>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</si>
  <si>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</si>
  <si>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</si>
  <si>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</si>
  <si>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</si>
  <si>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</si>
  <si>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</si>
  <si>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</si>
  <si>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</si>
  <si>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</si>
  <si>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</si>
  <si>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</si>
  <si>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</si>
  <si>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</si>
  <si>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</si>
  <si>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</si>
  <si>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</si>
  <si>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</si>
  <si>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</si>
  <si>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</si>
  <si>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</si>
  <si>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</si>
  <si>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</si>
  <si>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</si>
  <si>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</si>
  <si>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</si>
  <si>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</si>
  <si>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</si>
  <si>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</si>
  <si>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</si>
  <si>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</si>
  <si>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</si>
  <si>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</si>
  <si>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</si>
  <si>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</si>
  <si>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</si>
  <si>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</si>
  <si>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</si>
  <si>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</si>
  <si>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</si>
  <si>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</si>
  <si>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</si>
  <si>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</si>
  <si>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</si>
  <si>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</si>
  <si>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</si>
  <si>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</si>
  <si>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</si>
  <si>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</si>
  <si>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</si>
  <si>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</si>
  <si>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</si>
  <si>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</si>
  <si>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</si>
  <si>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</si>
  <si>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</si>
  <si>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</si>
  <si>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</si>
  <si>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</si>
  <si>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</si>
  <si>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</si>
  <si>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</si>
  <si>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</si>
  <si>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</si>
  <si>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</si>
  <si>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</si>
  <si>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</si>
  <si>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</si>
  <si>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</si>
  <si>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</si>
  <si>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</si>
  <si>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</si>
  <si>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</si>
  <si>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</si>
  <si>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</si>
  <si>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</si>
  <si>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</si>
  <si>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</si>
  <si>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</si>
  <si>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</si>
  <si>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</si>
  <si>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</si>
  <si>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</si>
  <si>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</si>
  <si>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</si>
  <si>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</si>
  <si>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</si>
  <si>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</si>
  <si>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</si>
  <si>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</si>
  <si>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</si>
  <si>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</si>
  <si>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</si>
  <si>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</si>
  <si>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</si>
  <si>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</si>
  <si>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</si>
  <si>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</si>
  <si>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</si>
  <si>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</si>
  <si>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</si>
  <si>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</si>
  <si>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</si>
  <si>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</si>
  <si>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</si>
  <si>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</si>
  <si>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</si>
  <si>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</si>
  <si>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</si>
  <si>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</si>
  <si>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</si>
  <si>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</si>
  <si>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</si>
  <si>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</si>
  <si>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</si>
  <si>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</si>
  <si>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</si>
  <si>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</si>
  <si>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</si>
  <si>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</si>
  <si>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</si>
  <si>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</si>
  <si>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</si>
  <si>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</si>
  <si>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</si>
  <si>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</si>
  <si>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</si>
  <si>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</si>
  <si>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</si>
  <si>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</si>
  <si>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</si>
  <si>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</si>
  <si>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</si>
  <si>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</si>
  <si>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</si>
  <si>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</si>
  <si>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</si>
  <si>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</si>
  <si>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</si>
  <si>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</si>
  <si>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</si>
  <si>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</si>
  <si>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</si>
  <si>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</si>
  <si>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</si>
  <si>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</si>
  <si>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</si>
  <si>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</si>
  <si>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</si>
  <si>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</si>
  <si>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</si>
  <si>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</si>
  <si>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</si>
  <si>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</si>
  <si>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</si>
  <si>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</si>
  <si>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</si>
  <si>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</si>
  <si>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</si>
  <si>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</si>
  <si>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</si>
  <si>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</si>
  <si>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</si>
  <si>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</si>
  <si>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</si>
  <si>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</si>
  <si>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</si>
  <si>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</si>
  <si>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</si>
  <si>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</si>
  <si>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</si>
  <si>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</si>
  <si>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</si>
  <si>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</si>
  <si>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</si>
  <si>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</si>
  <si>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</si>
  <si>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</si>
  <si>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</si>
  <si>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</si>
  <si>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</si>
  <si>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</si>
  <si>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</si>
  <si>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</si>
  <si>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</si>
  <si>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</si>
  <si>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</si>
  <si>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</si>
  <si>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</si>
  <si>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</si>
  <si>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</si>
  <si>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</si>
  <si>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</si>
  <si>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</si>
  <si>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</si>
  <si>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</si>
  <si>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</si>
  <si>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</si>
  <si>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</si>
  <si>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</si>
  <si>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</si>
  <si>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</si>
  <si>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</si>
  <si>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</si>
  <si>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</si>
  <si>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</si>
  <si>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</si>
  <si>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</si>
  <si>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</si>
  <si>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</si>
  <si>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</si>
  <si>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</si>
  <si>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</si>
  <si>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</si>
  <si>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</si>
  <si>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</si>
  <si>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</si>
  <si>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</si>
  <si>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</si>
  <si>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</si>
  <si>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</si>
  <si>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</si>
  <si>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</si>
  <si>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</si>
  <si>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</si>
  <si>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</si>
  <si>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</si>
  <si>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</si>
  <si>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</si>
  <si>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</si>
  <si>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</si>
  <si>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</si>
  <si>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</si>
  <si>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</si>
  <si>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</si>
  <si>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</si>
  <si>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</si>
  <si>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</si>
  <si>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</si>
  <si>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</si>
  <si>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</si>
  <si>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</si>
  <si>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</si>
  <si>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</si>
  <si>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</si>
  <si>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</si>
  <si>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</si>
  <si>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</si>
  <si>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</si>
  <si>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</si>
  <si>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</si>
  <si>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</si>
  <si>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</si>
  <si>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</si>
  <si>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</si>
  <si>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</si>
  <si>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</si>
  <si>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</si>
  <si>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</si>
  <si>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</si>
  <si>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</si>
  <si>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</si>
  <si>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</si>
  <si>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</si>
  <si>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</si>
  <si>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</si>
  <si>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</si>
  <si>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</si>
  <si>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</si>
  <si>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</si>
  <si>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</si>
  <si>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</si>
  <si>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</si>
  <si>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</si>
  <si>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</si>
  <si>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</si>
  <si>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</si>
  <si>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</si>
  <si>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</si>
  <si>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</si>
  <si>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</si>
  <si>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</si>
  <si>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</si>
  <si>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</si>
  <si>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</si>
  <si>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</si>
  <si>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</si>
  <si>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</si>
  <si>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</si>
  <si>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</si>
  <si>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</si>
  <si>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</si>
  <si>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</si>
  <si>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</si>
  <si>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</si>
  <si>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</si>
  <si>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</si>
  <si>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</si>
  <si>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</si>
  <si>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</si>
  <si>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</si>
  <si>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</si>
  <si>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</si>
  <si>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</si>
  <si>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</si>
  <si>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</si>
  <si>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</si>
  <si>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</si>
  <si>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</si>
  <si>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</si>
  <si>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</si>
  <si>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</si>
  <si>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</si>
  <si>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</si>
  <si>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</si>
  <si>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</si>
  <si>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</si>
  <si>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</si>
  <si>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</si>
  <si>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</si>
  <si>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</si>
  <si>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</si>
  <si>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</si>
  <si>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</si>
  <si>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</si>
  <si>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</si>
  <si>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</si>
  <si>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</si>
  <si>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</si>
  <si>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</si>
  <si>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</si>
  <si>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</si>
  <si>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</si>
  <si>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</si>
  <si>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</si>
  <si>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</si>
  <si>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</si>
  <si>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</si>
  <si>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</si>
  <si>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</si>
  <si>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</si>
  <si>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</si>
  <si>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</si>
  <si>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</si>
  <si>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</si>
  <si>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</si>
  <si>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</si>
  <si>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</si>
  <si>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</si>
  <si>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</si>
  <si>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</si>
  <si>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</si>
  <si>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</si>
  <si>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</si>
  <si>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</si>
  <si>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</si>
  <si>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</si>
  <si>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</si>
  <si>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</si>
  <si>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</si>
  <si>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</si>
  <si>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</si>
  <si>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</si>
  <si>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</si>
  <si>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</si>
  <si>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</si>
  <si>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</si>
  <si>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</si>
  <si>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</si>
  <si>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</si>
  <si>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</si>
  <si>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</si>
  <si>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</si>
  <si>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</si>
  <si>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</si>
  <si>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</si>
  <si>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</si>
  <si>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</si>
  <si>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</si>
  <si>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</si>
  <si>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</si>
  <si>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</si>
  <si>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</si>
  <si>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</si>
  <si>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</si>
  <si>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</si>
  <si>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</si>
  <si>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</si>
  <si>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</si>
  <si>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</si>
  <si>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</si>
  <si>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</si>
  <si>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</si>
  <si>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</si>
  <si>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</si>
  <si>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</si>
  <si>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</si>
  <si>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</si>
  <si>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</si>
  <si>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</si>
  <si>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</si>
  <si>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</si>
  <si>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</si>
  <si>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</si>
  <si>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</si>
  <si>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</si>
  <si>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</si>
  <si>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</si>
  <si>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</si>
  <si>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</si>
  <si>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</si>
  <si>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</si>
  <si>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</si>
  <si>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</si>
  <si>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</si>
  <si>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</si>
  <si>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</si>
  <si>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</si>
  <si>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</si>
  <si>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</si>
  <si>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</si>
  <si>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</si>
  <si>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</si>
  <si>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</si>
  <si>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</si>
  <si>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</si>
  <si>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</si>
  <si>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</si>
  <si>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</si>
  <si>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</si>
  <si>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</si>
  <si>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</si>
  <si>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</si>
  <si>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</si>
  <si>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</si>
  <si>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</si>
  <si>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</si>
  <si>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</si>
  <si>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</si>
  <si>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</si>
  <si>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</si>
  <si>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</si>
  <si>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</si>
  <si>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</si>
  <si>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</si>
  <si>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</si>
  <si>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</si>
  <si>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</si>
  <si>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</si>
  <si>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</si>
  <si>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</si>
  <si>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</si>
  <si>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</si>
  <si>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</si>
  <si>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</si>
  <si>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</si>
  <si>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</si>
  <si>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</si>
  <si>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</si>
  <si>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</si>
  <si>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</si>
  <si>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</si>
  <si>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</si>
  <si>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</si>
  <si>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</si>
  <si>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</si>
  <si>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</si>
  <si>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</si>
  <si>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</si>
  <si>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</si>
  <si>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</si>
  <si>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</si>
  <si>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</si>
  <si>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</si>
  <si>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</si>
  <si>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</si>
  <si>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</si>
  <si>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</si>
  <si>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</si>
  <si>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</si>
  <si>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</si>
  <si>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</si>
  <si>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</si>
  <si>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</si>
  <si>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</si>
  <si>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</si>
  <si>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</si>
  <si>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</si>
  <si>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</si>
  <si>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</si>
  <si>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</si>
  <si>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</si>
  <si>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</si>
  <si>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</si>
  <si>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</si>
  <si>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</si>
  <si>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</si>
  <si>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</si>
  <si>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</si>
  <si>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</si>
  <si>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</si>
  <si>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</si>
  <si>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</si>
  <si>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</si>
  <si>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</si>
  <si>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</si>
  <si>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</si>
  <si>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</si>
  <si>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</si>
  <si>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</si>
  <si>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</si>
  <si>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</si>
  <si>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</si>
  <si>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</si>
  <si>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</si>
  <si>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</si>
  <si>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</si>
  <si>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</si>
  <si>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</si>
  <si>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</si>
  <si>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</si>
  <si>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</si>
  <si>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</si>
  <si>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</si>
  <si>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</si>
  <si>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</si>
  <si>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</si>
  <si>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</si>
  <si>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</si>
  <si>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</si>
  <si>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</si>
  <si>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</si>
  <si>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</si>
  <si>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</si>
  <si>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</si>
  <si>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</si>
  <si>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</si>
  <si>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</si>
  <si>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</si>
  <si>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</si>
  <si>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</si>
  <si>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</si>
  <si>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</si>
  <si>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</si>
  <si>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</si>
  <si>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</si>
  <si>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</si>
  <si>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</si>
  <si>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</si>
  <si>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</si>
  <si>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</si>
  <si>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</si>
  <si>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</si>
  <si>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</si>
  <si>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</si>
  <si>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</si>
  <si>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</si>
  <si>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</si>
  <si>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</si>
  <si>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</si>
  <si>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</si>
  <si>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</si>
  <si>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</si>
  <si>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</si>
  <si>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</si>
  <si>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</si>
  <si>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</si>
  <si>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</si>
  <si>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</si>
  <si>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</si>
  <si>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</si>
  <si>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</si>
  <si>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</si>
  <si>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</si>
  <si>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</si>
  <si>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</si>
  <si>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</si>
  <si>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</si>
  <si>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</si>
  <si>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</si>
  <si>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</si>
  <si>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</si>
  <si>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</si>
  <si>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</si>
  <si>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</si>
  <si>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</si>
  <si>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</si>
  <si>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</si>
  <si>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</si>
  <si>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</si>
  <si>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</si>
  <si>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</si>
  <si>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</si>
  <si>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</si>
  <si>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</si>
  <si>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</si>
  <si>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</si>
  <si>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</si>
  <si>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</si>
  <si>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</si>
  <si>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</si>
  <si>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</si>
  <si>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</si>
  <si>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</si>
  <si>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</si>
  <si>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</si>
  <si>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</si>
  <si>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</si>
  <si>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</si>
  <si>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</si>
  <si>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</si>
  <si>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</si>
  <si>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</si>
  <si>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</si>
  <si>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</si>
  <si>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</si>
  <si>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</si>
  <si>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</si>
  <si>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</si>
  <si>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</si>
  <si>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</si>
  <si>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</si>
  <si>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</si>
  <si>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</si>
  <si>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</si>
  <si>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</si>
  <si>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</si>
  <si>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</si>
  <si>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</si>
  <si>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</si>
  <si>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</si>
  <si>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</si>
  <si>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</si>
  <si>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</si>
  <si>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</si>
  <si>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</si>
  <si>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</si>
  <si>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</si>
  <si>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</si>
  <si>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</si>
  <si>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</si>
  <si>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</si>
  <si>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</si>
  <si>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</si>
  <si>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</si>
  <si>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</si>
  <si>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</si>
  <si>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</si>
  <si>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</si>
  <si>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</si>
  <si>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</si>
  <si>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</si>
  <si>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</si>
  <si>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</si>
  <si>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</si>
  <si>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</si>
  <si>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</si>
  <si>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</si>
  <si>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</si>
  <si>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</si>
  <si>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</si>
  <si>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</si>
  <si>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</si>
  <si>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</si>
  <si>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</si>
  <si>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</si>
  <si>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</si>
  <si>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</si>
  <si>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</si>
  <si>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</si>
  <si>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</si>
  <si>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</si>
  <si>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</si>
  <si>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</si>
  <si>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</si>
  <si>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</si>
  <si>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</si>
  <si>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</si>
  <si>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</si>
  <si>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</si>
  <si>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</si>
  <si>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</si>
  <si>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</si>
  <si>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</si>
  <si>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</si>
  <si>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</si>
  <si>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</si>
  <si>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</si>
  <si>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</si>
  <si>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</si>
  <si>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</si>
  <si>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</si>
  <si>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</si>
  <si>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</si>
  <si>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</si>
  <si>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</si>
  <si>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</si>
  <si>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</si>
  <si>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</si>
  <si>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</si>
  <si>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</si>
  <si>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</si>
  <si>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</si>
  <si>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</si>
  <si>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</si>
  <si>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</si>
  <si>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</si>
  <si>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</si>
  <si>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</si>
  <si>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</si>
  <si>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</si>
  <si>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</si>
  <si>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</si>
  <si>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</si>
  <si>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</si>
  <si>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</si>
  <si>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</si>
  <si>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</si>
  <si>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</si>
  <si>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</si>
  <si>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</si>
  <si>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</si>
  <si>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</si>
  <si>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</si>
  <si>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</si>
  <si>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</si>
  <si>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</si>
  <si>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</si>
  <si>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</si>
  <si>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</si>
  <si>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</si>
  <si>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</si>
  <si>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</si>
  <si>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</si>
  <si>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</si>
  <si>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</si>
  <si>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</si>
  <si>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</si>
  <si>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</si>
  <si>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</si>
  <si>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</si>
  <si>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</si>
  <si>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</si>
  <si>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</si>
  <si>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</si>
  <si>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</si>
  <si>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</si>
  <si>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</si>
  <si>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</si>
  <si>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</si>
  <si>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</si>
  <si>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</si>
  <si>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</si>
  <si>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</si>
  <si>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</si>
  <si>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</si>
  <si>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</si>
  <si>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</si>
  <si>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</si>
  <si>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</si>
  <si>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</si>
  <si>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</si>
  <si>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</si>
  <si>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</si>
  <si>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</si>
  <si>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</si>
  <si>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</si>
  <si>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</si>
  <si>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</si>
  <si>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</si>
  <si>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</si>
  <si>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</si>
  <si>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</si>
  <si>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</si>
  <si>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</si>
  <si>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</si>
  <si>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</si>
  <si>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</si>
  <si>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</si>
  <si>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</si>
  <si>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</si>
  <si>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</si>
  <si>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</si>
  <si>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</si>
  <si>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</si>
  <si>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</si>
  <si>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</si>
  <si>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</si>
  <si>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</si>
  <si>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</si>
  <si>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</si>
  <si>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</si>
  <si>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</si>
  <si>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</si>
  <si>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</si>
  <si>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</si>
  <si>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</si>
  <si>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</si>
  <si>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</si>
  <si>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</si>
  <si>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</si>
  <si>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</si>
  <si>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</si>
  <si>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</si>
  <si>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</si>
  <si>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</si>
  <si>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</si>
  <si>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</si>
  <si>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</si>
  <si>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</si>
  <si>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</si>
  <si>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</si>
  <si>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</si>
  <si>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</si>
  <si>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</si>
  <si>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</si>
  <si>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</si>
  <si>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</si>
  <si>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</si>
  <si>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</si>
  <si>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</si>
  <si>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</si>
  <si>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</si>
  <si>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</si>
  <si>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</si>
  <si>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</si>
  <si>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</si>
  <si>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</si>
  <si>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</si>
  <si>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</si>
  <si>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</si>
  <si>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</si>
  <si>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</si>
  <si>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</si>
  <si>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</si>
  <si>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</si>
  <si>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</si>
  <si>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</si>
  <si>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</si>
  <si>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</si>
  <si>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</si>
  <si>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</si>
  <si>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</si>
  <si>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</si>
  <si>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</si>
  <si>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</si>
  <si>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</si>
  <si>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</si>
  <si>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</si>
  <si>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</si>
  <si>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</si>
  <si>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</si>
  <si>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</si>
  <si>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</si>
  <si>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</si>
  <si>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</si>
  <si>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</si>
  <si>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</si>
  <si>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</si>
  <si>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</si>
  <si>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</si>
  <si>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</si>
  <si>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</si>
  <si>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</si>
  <si>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</si>
  <si>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</si>
  <si>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</si>
  <si>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</si>
  <si>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</si>
  <si>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</si>
  <si>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</si>
  <si>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</si>
  <si>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</si>
  <si>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</si>
  <si>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</si>
  <si>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</si>
  <si>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</si>
  <si>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</si>
  <si>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</si>
  <si>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</si>
  <si>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</si>
  <si>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</si>
  <si>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</si>
  <si>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</si>
  <si>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</si>
  <si>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</si>
  <si>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</si>
  <si>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</si>
  <si>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</si>
  <si>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</si>
  <si>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</si>
  <si>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</si>
  <si>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</si>
  <si>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</si>
  <si>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</si>
  <si>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</si>
  <si>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</si>
  <si>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</si>
  <si>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</si>
  <si>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</si>
  <si>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</si>
  <si>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</si>
  <si>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</si>
  <si>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</si>
  <si>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</si>
  <si>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</si>
  <si>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</si>
  <si>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</si>
  <si>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</si>
  <si>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</si>
  <si>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</si>
  <si>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</si>
  <si>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</si>
  <si>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</si>
  <si>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</si>
  <si>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</si>
  <si>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</si>
  <si>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</si>
  <si>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</si>
  <si>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</si>
  <si>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</si>
  <si>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</si>
  <si>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</si>
  <si>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</si>
  <si>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</si>
  <si>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</si>
  <si>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</si>
  <si>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</si>
  <si>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</si>
  <si>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</si>
  <si>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</si>
  <si>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</si>
  <si>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</si>
  <si>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</si>
  <si>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</si>
  <si>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</si>
  <si>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</si>
  <si>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</si>
  <si>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</si>
  <si>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</si>
  <si>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</si>
  <si>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</si>
  <si>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</si>
  <si>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</si>
  <si>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</si>
  <si>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</si>
  <si>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</si>
  <si>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</si>
  <si>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</si>
  <si>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</si>
  <si>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</si>
  <si>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</si>
  <si>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</si>
  <si>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</si>
  <si>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</si>
  <si>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</si>
  <si>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</si>
  <si>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</si>
  <si>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</si>
  <si>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</si>
  <si>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</si>
  <si>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</si>
  <si>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</si>
  <si>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</si>
  <si>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</si>
  <si>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</si>
  <si>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</si>
  <si>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</si>
  <si>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</si>
  <si>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</si>
  <si>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</si>
  <si>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</si>
  <si>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</si>
  <si>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</si>
  <si>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</si>
  <si>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</si>
  <si>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</si>
  <si>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</si>
  <si>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</si>
  <si>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</si>
  <si>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</si>
  <si>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</si>
  <si>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</si>
  <si>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</si>
  <si>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</si>
  <si>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</si>
  <si>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</si>
  <si>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</si>
  <si>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</si>
  <si>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</si>
  <si>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</si>
  <si>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</si>
  <si>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</si>
  <si>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</si>
  <si>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</si>
  <si>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</si>
  <si>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</si>
  <si>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</si>
  <si>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</si>
  <si>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</si>
  <si>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</si>
  <si>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</si>
  <si>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</si>
  <si>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</si>
  <si>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</si>
  <si>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</si>
  <si>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</si>
  <si>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</si>
  <si>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</si>
  <si>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</si>
  <si>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</si>
  <si>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</si>
  <si>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</si>
  <si>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</si>
  <si>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</si>
  <si>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</si>
  <si>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</si>
  <si>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</si>
  <si>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</si>
  <si>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</si>
  <si>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</si>
  <si>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</si>
  <si>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</si>
  <si>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</si>
  <si>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</si>
  <si>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</si>
  <si>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</si>
  <si>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</si>
  <si>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</si>
  <si>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</si>
  <si>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</si>
  <si>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</si>
  <si>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</si>
  <si>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</si>
  <si>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</si>
  <si>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</si>
  <si>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</si>
  <si>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</si>
  <si>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</si>
  <si>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</si>
  <si>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</si>
  <si>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</si>
  <si>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</si>
  <si>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</si>
  <si>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</si>
  <si>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</si>
  <si>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</si>
  <si>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</si>
  <si>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</si>
  <si>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</si>
  <si>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</si>
  <si>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</si>
  <si>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</si>
  <si>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</si>
  <si>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</si>
  <si>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</si>
  <si>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</si>
  <si>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</si>
  <si>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</si>
  <si>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</si>
  <si>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</si>
  <si>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</si>
  <si>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</si>
  <si>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</si>
  <si>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</si>
  <si>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</si>
  <si>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</si>
  <si>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</si>
  <si>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</si>
  <si>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</si>
  <si>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</si>
  <si>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</si>
  <si>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</si>
  <si>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</si>
  <si>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</si>
  <si>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</si>
  <si>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</si>
  <si>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</si>
  <si>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</si>
  <si>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</si>
  <si>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</si>
  <si>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</si>
  <si>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</si>
  <si>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</si>
  <si>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</si>
  <si>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</si>
  <si>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</si>
  <si>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</si>
  <si>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</si>
  <si>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</si>
  <si>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</si>
  <si>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</si>
  <si>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</si>
  <si>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</si>
  <si>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</si>
  <si>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</si>
  <si>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</si>
  <si>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</si>
  <si>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</si>
  <si>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</si>
  <si>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</si>
  <si>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</si>
  <si>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</si>
  <si>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</si>
  <si>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</si>
  <si>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</si>
  <si>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</si>
  <si>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</si>
  <si>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</si>
  <si>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</si>
  <si>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</si>
  <si>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</si>
  <si>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</si>
  <si>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</si>
  <si>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</si>
  <si>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</si>
  <si>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</si>
  <si>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</si>
  <si>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</si>
  <si>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</si>
  <si>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</si>
  <si>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</si>
  <si>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</si>
  <si>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</si>
  <si>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</si>
  <si>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</si>
  <si>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</si>
  <si>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</si>
  <si>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</si>
  <si>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</si>
  <si>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</si>
  <si>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</si>
  <si>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</si>
  <si>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</si>
  <si>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</si>
  <si>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</si>
  <si>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</si>
  <si>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</si>
  <si>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</si>
  <si>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</si>
  <si>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</si>
  <si>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</si>
  <si>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</si>
  <si>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</si>
  <si>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</si>
  <si>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</si>
  <si>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</si>
  <si>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</si>
  <si>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</si>
  <si>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</si>
  <si>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</si>
  <si>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</si>
  <si>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</si>
  <si>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</si>
  <si>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</si>
  <si>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</si>
  <si>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</si>
  <si>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</si>
  <si>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</si>
  <si>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</si>
  <si>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</si>
  <si>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</si>
  <si>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</si>
  <si>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</si>
  <si>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</si>
  <si>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</si>
  <si>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</si>
  <si>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</si>
  <si>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</si>
  <si>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</si>
  <si>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</si>
  <si>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</si>
  <si>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</si>
  <si>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</si>
  <si>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</si>
  <si>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</si>
  <si>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</si>
  <si>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</si>
  <si>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</si>
  <si>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</si>
  <si>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</si>
  <si>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</si>
  <si>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</si>
  <si>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</si>
  <si>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</si>
  <si>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</si>
  <si>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</si>
  <si>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</si>
  <si>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</si>
  <si>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</si>
  <si>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</si>
  <si>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</si>
  <si>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</si>
  <si>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</si>
  <si>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</si>
  <si>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</si>
  <si>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</si>
  <si>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</si>
  <si>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</si>
  <si>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</si>
  <si>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</si>
  <si>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</si>
  <si>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</si>
  <si>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</si>
  <si>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</si>
  <si>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</si>
  <si>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</si>
  <si>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</si>
  <si>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</si>
  <si>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</si>
  <si>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</si>
  <si>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</si>
  <si>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</si>
  <si>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</si>
  <si>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</si>
  <si>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</si>
  <si>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</si>
  <si>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</si>
  <si>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</si>
  <si>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</si>
  <si>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</si>
  <si>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</si>
  <si>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</si>
  <si>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</si>
  <si>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</si>
  <si>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</si>
  <si>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</si>
  <si>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</si>
  <si>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</si>
  <si>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</si>
  <si>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</si>
  <si>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</si>
  <si>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</si>
  <si>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</si>
  <si>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</si>
  <si>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</si>
  <si>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</si>
  <si>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</si>
  <si>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</si>
  <si>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</si>
  <si>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</si>
  <si>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</si>
  <si>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</si>
  <si>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</si>
  <si>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</si>
  <si>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</si>
  <si>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</si>
  <si>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</si>
  <si>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</si>
  <si>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</si>
  <si>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</si>
  <si>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</si>
  <si>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</si>
  <si>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</si>
  <si>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</si>
  <si>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</si>
  <si>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</si>
  <si>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</si>
  <si>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</si>
  <si>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</si>
  <si>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</si>
  <si>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</si>
  <si>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</si>
  <si>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</si>
  <si>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</si>
  <si>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</si>
  <si>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</si>
  <si>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</si>
  <si>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</si>
  <si>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</si>
  <si>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</si>
  <si>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</si>
  <si>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</si>
  <si>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</si>
  <si>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</si>
  <si>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</si>
  <si>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</si>
  <si>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</si>
  <si>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</si>
  <si>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</si>
  <si>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</si>
  <si>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</si>
  <si>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</si>
  <si>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</si>
  <si>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</si>
  <si>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</si>
  <si>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</si>
  <si>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</si>
  <si>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</si>
  <si>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</si>
  <si>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</si>
  <si>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</si>
  <si>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</si>
  <si>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</si>
  <si>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</si>
  <si>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</si>
  <si>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</si>
  <si>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</si>
  <si>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</si>
  <si>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</si>
  <si>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</si>
  <si>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</si>
  <si>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</si>
  <si>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</si>
  <si>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</si>
  <si>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</si>
  <si>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</si>
  <si>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</si>
  <si>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</si>
  <si>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</si>
  <si>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</si>
  <si>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</si>
  <si>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</si>
  <si>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</si>
  <si>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</si>
  <si>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</si>
  <si>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</si>
  <si>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</si>
  <si>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</si>
  <si>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</si>
  <si>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</si>
  <si>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</si>
  <si>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</si>
  <si>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</si>
  <si>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</si>
  <si>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</si>
  <si>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</si>
  <si>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</si>
  <si>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</si>
  <si>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</si>
  <si>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</si>
  <si>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</si>
  <si>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</si>
  <si>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</si>
  <si>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</si>
  <si>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</si>
  <si>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</si>
  <si>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</si>
  <si>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</si>
  <si>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</si>
  <si>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</si>
  <si>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</si>
  <si>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</si>
  <si>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</si>
  <si>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</si>
  <si>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</si>
  <si>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</si>
  <si>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</si>
  <si>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</si>
  <si>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</si>
  <si>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</si>
  <si>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</si>
  <si>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</si>
  <si>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</si>
  <si>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</si>
  <si>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</si>
  <si>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</si>
  <si>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</si>
  <si>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</si>
  <si>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</si>
  <si>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</si>
  <si>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</si>
  <si>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</si>
  <si>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</si>
  <si>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</si>
  <si>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</si>
  <si>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</si>
  <si>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</si>
  <si>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</si>
  <si>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</si>
  <si>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</si>
  <si>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</si>
  <si>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</si>
  <si>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</si>
  <si>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</si>
  <si>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</si>
  <si>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</si>
  <si>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</si>
  <si>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</si>
  <si>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</si>
  <si>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</si>
  <si>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</si>
  <si>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</si>
  <si>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</si>
  <si>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</si>
  <si>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</si>
  <si>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</si>
  <si>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</si>
  <si>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</si>
  <si>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</si>
  <si>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</si>
  <si>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</si>
  <si>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</si>
  <si>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</si>
  <si>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</si>
  <si>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</si>
  <si>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</si>
  <si>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</si>
  <si>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</si>
  <si>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</si>
  <si>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</si>
  <si>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</si>
  <si>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</si>
  <si>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</si>
  <si>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</si>
  <si>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</si>
  <si>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</si>
  <si>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</si>
  <si>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</si>
  <si>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</si>
  <si>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</si>
  <si>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</si>
  <si>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</si>
  <si>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</si>
  <si>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</si>
  <si>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</si>
  <si>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</si>
  <si>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</si>
  <si>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</si>
  <si>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</si>
  <si>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</si>
  <si>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</si>
  <si>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</si>
  <si>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</si>
  <si>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</si>
  <si>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</si>
  <si>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</si>
  <si>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</si>
  <si>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</si>
  <si>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</si>
  <si>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</si>
  <si>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</si>
  <si>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</si>
  <si>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</si>
  <si>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</si>
  <si>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</si>
  <si>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</si>
  <si>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</si>
  <si>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</si>
  <si>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</si>
  <si>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</si>
  <si>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</si>
  <si>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</si>
  <si>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</si>
  <si>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</si>
  <si>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</si>
  <si>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</si>
  <si>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</si>
  <si>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</si>
  <si>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</si>
  <si>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</si>
  <si>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</si>
  <si>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</si>
  <si>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</si>
  <si>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</si>
  <si>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</si>
  <si>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</si>
  <si>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</si>
  <si>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</si>
  <si>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</si>
  <si>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</si>
  <si>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</si>
  <si>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</si>
  <si>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</si>
  <si>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</si>
  <si>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</si>
  <si>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</si>
  <si>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</si>
  <si>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</si>
  <si>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</si>
  <si>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</si>
  <si>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</si>
  <si>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</si>
  <si>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</si>
  <si>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</si>
  <si>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</si>
  <si>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</si>
  <si>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</si>
  <si>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</si>
  <si>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</si>
  <si>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</si>
  <si>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</si>
  <si>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</si>
  <si>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</si>
  <si>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</si>
  <si>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</si>
  <si>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</si>
  <si>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</si>
  <si>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</si>
  <si>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</si>
  <si>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</si>
  <si>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</si>
  <si>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</si>
  <si>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</si>
  <si>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</si>
  <si>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</si>
  <si>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</si>
  <si>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</si>
  <si>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</si>
  <si>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</si>
  <si>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</si>
  <si>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</si>
  <si>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</si>
  <si>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</si>
  <si>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</si>
  <si>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</si>
  <si>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</si>
  <si>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</si>
  <si>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</si>
  <si>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</si>
  <si>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</si>
  <si>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</si>
  <si>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</si>
  <si>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</si>
  <si>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</si>
  <si>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</si>
  <si>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</si>
  <si>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</si>
  <si>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</si>
  <si>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</si>
  <si>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</si>
  <si>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</si>
  <si>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</si>
  <si>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</si>
  <si>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</si>
  <si>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</si>
  <si>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</si>
  <si>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</si>
  <si>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</si>
  <si>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</si>
  <si>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</si>
  <si>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</si>
  <si>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</si>
  <si>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</si>
  <si>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</si>
  <si>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</si>
  <si>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</si>
  <si>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</si>
  <si>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</si>
  <si>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</si>
  <si>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</si>
  <si>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</si>
  <si>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</si>
  <si>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</si>
  <si>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</si>
  <si>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</si>
  <si>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</si>
  <si>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</si>
  <si>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</si>
  <si>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</si>
  <si>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</si>
  <si>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</si>
  <si>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</si>
  <si>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</si>
  <si>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</si>
  <si>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</si>
  <si>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</si>
  <si>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</si>
  <si>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</si>
  <si>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</si>
  <si>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</si>
  <si>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</si>
  <si>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</si>
  <si>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</si>
  <si>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</si>
  <si>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</si>
  <si>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</si>
  <si>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</si>
  <si>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</si>
  <si>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</si>
  <si>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</si>
  <si>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</si>
  <si>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</si>
  <si>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</si>
  <si>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</si>
  <si>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</si>
  <si>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</si>
  <si>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</si>
  <si>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</si>
  <si>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</si>
  <si>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</si>
  <si>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</si>
  <si>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</si>
  <si>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</si>
  <si>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</si>
  <si>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</si>
  <si>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</si>
  <si>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</si>
  <si>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</si>
  <si>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</si>
  <si>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</si>
  <si>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</si>
  <si>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</si>
  <si>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</si>
  <si>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</si>
  <si>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</si>
  <si>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</si>
  <si>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</si>
  <si>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</si>
  <si>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</si>
  <si>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</si>
  <si>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</si>
  <si>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</si>
  <si>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</si>
  <si>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</si>
  <si>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</si>
  <si>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</si>
  <si>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</si>
  <si>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</si>
  <si>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</si>
  <si>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</si>
  <si>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</si>
  <si>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</si>
  <si>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</si>
  <si>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</si>
  <si>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</si>
  <si>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</si>
  <si>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</si>
  <si>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</si>
  <si>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</si>
  <si>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</si>
  <si>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</si>
  <si>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</si>
  <si>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</si>
  <si>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</si>
  <si>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</si>
  <si>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</si>
  <si>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</si>
  <si>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</si>
  <si>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</si>
  <si>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</si>
  <si>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</si>
  <si>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</si>
  <si>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</si>
  <si>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</si>
  <si>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</si>
  <si>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</si>
  <si>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</si>
  <si>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</si>
  <si>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</si>
  <si>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</si>
  <si>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</si>
  <si>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</si>
  <si>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</si>
  <si>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</si>
  <si>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</si>
  <si>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</si>
  <si>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</si>
  <si>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</si>
  <si>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</si>
  <si>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</si>
  <si>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</si>
  <si>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</si>
  <si>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</si>
  <si>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</si>
  <si>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</si>
  <si>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</si>
  <si>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</si>
  <si>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</si>
  <si>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</si>
  <si>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</si>
  <si>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</si>
  <si>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</si>
  <si>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</si>
  <si>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</si>
  <si>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</si>
  <si>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</si>
  <si>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</si>
  <si>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</si>
  <si>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</si>
  <si>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</si>
  <si>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</si>
  <si>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</si>
  <si>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</si>
  <si>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</si>
  <si>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</si>
  <si>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</si>
  <si>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</si>
  <si>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</si>
  <si>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</si>
  <si>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</si>
  <si>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</si>
  <si>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</si>
  <si>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</si>
  <si>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</si>
  <si>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</si>
  <si>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</si>
  <si>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</si>
  <si>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</si>
  <si>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</si>
  <si>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</si>
  <si>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</si>
  <si>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</si>
  <si>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</si>
  <si>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</si>
  <si>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</si>
  <si>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</si>
  <si>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</si>
  <si>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</si>
  <si>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</si>
  <si>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</si>
  <si>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</si>
  <si>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</si>
  <si>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</si>
  <si>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</si>
  <si>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</si>
  <si>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</si>
  <si>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</si>
  <si>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</si>
  <si>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</si>
  <si>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</si>
  <si>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</si>
  <si>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</si>
  <si>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</si>
  <si>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</si>
  <si>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</si>
  <si>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</si>
  <si>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</si>
  <si>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</si>
  <si>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</si>
  <si>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</si>
  <si>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</si>
  <si>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</si>
  <si>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</si>
  <si>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</si>
  <si>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</si>
  <si>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</si>
  <si>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</si>
  <si>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</si>
  <si>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</si>
  <si>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</si>
  <si>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</si>
  <si>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</si>
  <si>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</si>
  <si>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</si>
  <si>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</si>
  <si>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</si>
  <si>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</si>
  <si>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</si>
  <si>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</si>
  <si>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</si>
  <si>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</si>
  <si>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</si>
  <si>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</si>
  <si>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</si>
  <si>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</si>
  <si>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</si>
  <si>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</si>
  <si>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</si>
  <si>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</si>
  <si>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</si>
  <si>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</si>
  <si>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</si>
  <si>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</si>
  <si>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</si>
  <si>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</si>
  <si>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</si>
  <si>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</si>
  <si>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</si>
  <si>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</si>
  <si>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</si>
  <si>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</si>
  <si>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</si>
  <si>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</si>
  <si>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</si>
  <si>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</si>
  <si>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</si>
  <si>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</si>
  <si>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</si>
  <si>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</si>
  <si>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</si>
  <si>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</si>
  <si>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</si>
  <si>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</si>
  <si>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</si>
  <si>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</si>
  <si>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</si>
  <si>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</si>
  <si>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</si>
  <si>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</si>
  <si>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</si>
  <si>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</si>
  <si>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</si>
  <si>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</si>
  <si>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</si>
  <si>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</si>
  <si>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</si>
  <si>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</si>
  <si>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</si>
  <si>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</si>
  <si>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</si>
  <si>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</si>
  <si>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</si>
  <si>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</si>
  <si>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</si>
  <si>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</si>
  <si>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</si>
  <si>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</si>
  <si>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</si>
  <si>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</si>
  <si>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</si>
  <si>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</si>
  <si>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</si>
  <si>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</si>
  <si>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</si>
  <si>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</si>
  <si>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</si>
  <si>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</si>
  <si>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</si>
  <si>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</si>
  <si>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</si>
  <si>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</si>
  <si>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</si>
  <si>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</si>
  <si>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</si>
  <si>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</si>
  <si>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</si>
  <si>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</si>
  <si>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</si>
  <si>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</si>
  <si>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</si>
  <si>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</si>
  <si>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</si>
  <si>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</si>
  <si>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</si>
  <si>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</si>
  <si>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</si>
  <si>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</si>
  <si>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</si>
  <si>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</si>
  <si>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</si>
  <si>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</si>
  <si>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</si>
  <si>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</si>
  <si>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</si>
  <si>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</si>
  <si>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</si>
  <si>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</si>
  <si>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</si>
  <si>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</si>
  <si>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</si>
  <si>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</si>
  <si>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</si>
  <si>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</si>
  <si>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</si>
  <si>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</si>
  <si>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</si>
  <si>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</si>
  <si>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</si>
  <si>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</si>
  <si>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</si>
  <si>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</si>
  <si>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</si>
  <si>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</si>
  <si>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</si>
  <si>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</si>
  <si>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</si>
  <si>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</si>
  <si>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</si>
  <si>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</si>
  <si>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</si>
  <si>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</si>
  <si>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</si>
  <si>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</si>
  <si>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</si>
  <si>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</si>
  <si>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</si>
  <si>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</si>
  <si>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</si>
  <si>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</si>
  <si>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</si>
  <si>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</si>
  <si>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</si>
  <si>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</si>
  <si>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</si>
  <si>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</si>
  <si>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</si>
  <si>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</si>
  <si>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</si>
  <si>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</si>
  <si>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</si>
  <si>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</si>
  <si>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</si>
  <si>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</si>
  <si>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</si>
  <si>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</si>
  <si>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</si>
  <si>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</si>
  <si>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</si>
  <si>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</si>
  <si>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</si>
  <si>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</si>
  <si>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</si>
  <si>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</si>
  <si>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</si>
  <si>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</si>
  <si>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</si>
  <si>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</si>
  <si>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</si>
  <si>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</si>
  <si>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</si>
  <si>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</si>
  <si>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</si>
  <si>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</si>
  <si>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</si>
  <si>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</si>
  <si>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</si>
  <si>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</si>
  <si>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</si>
  <si>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</si>
  <si>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</si>
  <si>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</si>
  <si>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</si>
  <si>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</si>
  <si>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</si>
  <si>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</si>
  <si>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</si>
  <si>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</si>
  <si>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</si>
  <si>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</si>
  <si>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</si>
  <si>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</si>
  <si>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</si>
  <si>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</si>
  <si>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</si>
  <si>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</si>
  <si>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</si>
  <si>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</si>
  <si>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</si>
  <si>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</si>
  <si>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</si>
  <si>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</si>
  <si>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</si>
  <si>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</si>
  <si>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</si>
  <si>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</si>
  <si>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</si>
  <si>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</si>
  <si>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</si>
  <si>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</si>
  <si>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</si>
  <si>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</si>
  <si>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</si>
  <si>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</si>
  <si>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</si>
  <si>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</si>
  <si>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</si>
  <si>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</si>
  <si>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</si>
  <si>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</si>
  <si>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</si>
  <si>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</si>
  <si>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</si>
  <si>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</si>
  <si>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</si>
  <si>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</si>
  <si>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</si>
  <si>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</si>
  <si>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</si>
  <si>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</si>
  <si>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</si>
  <si>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</si>
  <si>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</si>
  <si>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</si>
  <si>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</si>
  <si>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</si>
  <si>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</si>
  <si>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</si>
  <si>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</si>
  <si>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</si>
  <si>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</si>
  <si>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</si>
  <si>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</si>
  <si>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</si>
  <si>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</si>
  <si>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</si>
  <si>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</si>
  <si>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</si>
  <si>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</si>
  <si>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</si>
  <si>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</si>
  <si>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</si>
  <si>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</si>
  <si>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</si>
  <si>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</si>
  <si>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</si>
  <si>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</si>
  <si>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</si>
  <si>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</si>
  <si>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</si>
  <si>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</si>
  <si>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</si>
  <si>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</si>
  <si>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</si>
  <si>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</si>
  <si>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</si>
  <si>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</si>
  <si>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</si>
  <si>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</si>
  <si>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</si>
  <si>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</si>
  <si>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</si>
  <si>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</si>
  <si>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</si>
  <si>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</si>
  <si>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</si>
  <si>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</si>
  <si>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</si>
  <si>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</si>
  <si>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</si>
  <si>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</si>
  <si>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</si>
  <si>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</si>
  <si>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</si>
  <si>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</si>
  <si>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</si>
  <si>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</si>
  <si>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</si>
  <si>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</si>
  <si>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</si>
  <si>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</si>
  <si>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</si>
  <si>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</si>
  <si>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</si>
  <si>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</si>
  <si>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</si>
  <si>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</si>
  <si>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</si>
  <si>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</si>
  <si>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</si>
  <si>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</si>
  <si>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</si>
  <si>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</si>
  <si>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</si>
  <si>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</si>
  <si>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</si>
  <si>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</si>
  <si>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</si>
  <si>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</si>
  <si>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</si>
  <si>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</si>
  <si>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</si>
  <si>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</si>
  <si>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</si>
  <si>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</si>
  <si>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</si>
  <si>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</si>
  <si>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</si>
  <si>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</si>
  <si>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</si>
  <si>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</si>
  <si>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</si>
  <si>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</si>
  <si>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</si>
  <si>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</si>
  <si>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</si>
  <si>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</si>
  <si>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</si>
  <si>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</si>
  <si>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</si>
  <si>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</si>
  <si>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</si>
  <si>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</si>
  <si>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</si>
  <si>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</si>
  <si>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</si>
  <si>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</si>
  <si>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</si>
  <si>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</si>
  <si>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</si>
  <si>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</si>
  <si>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</si>
  <si>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</si>
  <si>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</si>
  <si>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</si>
  <si>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</si>
  <si>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</si>
  <si>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</si>
  <si>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</si>
  <si>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</si>
  <si>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</si>
  <si>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</si>
  <si>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</si>
  <si>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</si>
  <si>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</si>
  <si>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</si>
  <si>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</si>
  <si>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</si>
  <si>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</si>
  <si>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</si>
  <si>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</si>
  <si>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</si>
  <si>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</si>
  <si>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</si>
  <si>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</si>
  <si>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</si>
  <si>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</si>
  <si>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</si>
  <si>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</si>
  <si>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</si>
  <si>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</si>
  <si>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</si>
  <si>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</si>
  <si>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</si>
  <si>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</si>
  <si>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</si>
  <si>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</si>
  <si>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</si>
  <si>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</si>
  <si>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</si>
  <si>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</si>
  <si>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</si>
  <si>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</si>
  <si>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</si>
  <si>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</si>
  <si>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</si>
  <si>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</si>
  <si>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</si>
  <si>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</si>
  <si>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</si>
  <si>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</si>
  <si>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</si>
  <si>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</si>
  <si>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</si>
  <si>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</si>
  <si>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</si>
  <si>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</si>
  <si>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</si>
  <si>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</si>
  <si>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</si>
  <si>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</si>
  <si>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</si>
  <si>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</si>
  <si>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</si>
  <si>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</si>
  <si>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</si>
  <si>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</si>
  <si>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</si>
  <si>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</si>
  <si>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</si>
  <si>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</si>
  <si>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</si>
  <si>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</si>
  <si>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</si>
  <si>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</si>
  <si>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</si>
  <si>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</si>
  <si>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</si>
  <si>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</si>
  <si>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</si>
  <si>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</si>
  <si>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</si>
  <si>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</si>
  <si>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</si>
  <si>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</si>
  <si>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</si>
  <si>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</si>
  <si>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</si>
  <si>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</si>
  <si>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</si>
  <si>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</si>
  <si>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</si>
  <si>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</si>
  <si>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</si>
  <si>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</si>
  <si>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</si>
  <si>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</si>
  <si>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</si>
  <si>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</si>
  <si>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</si>
  <si>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</si>
  <si>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</si>
  <si>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</si>
  <si>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</si>
  <si>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</si>
  <si>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</si>
  <si>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</si>
  <si>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</si>
  <si>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</si>
  <si>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</si>
  <si>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</si>
  <si>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</si>
  <si>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</si>
  <si>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</si>
  <si>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</si>
  <si>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</si>
  <si>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</si>
  <si>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</si>
  <si>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</si>
  <si>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</si>
  <si>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</si>
  <si>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</si>
  <si>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</si>
  <si>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</si>
  <si>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</si>
  <si>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</si>
  <si>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</si>
  <si>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</si>
  <si>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</si>
  <si>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</si>
  <si>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</si>
  <si>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</si>
  <si>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</si>
  <si>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</si>
  <si>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</si>
  <si>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</si>
  <si>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</si>
  <si>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</si>
  <si>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</si>
  <si>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</si>
  <si>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</si>
  <si>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</si>
  <si>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</si>
  <si>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</si>
  <si>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</si>
  <si>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</si>
  <si>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</si>
  <si>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</si>
  <si>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</si>
  <si>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</si>
  <si>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</si>
  <si>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</si>
  <si>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</si>
  <si>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</si>
  <si>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</si>
  <si>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</si>
  <si>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</si>
  <si>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</si>
  <si>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</si>
  <si>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</si>
  <si>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</si>
  <si>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</si>
  <si>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</si>
  <si>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</si>
  <si>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</si>
  <si>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</si>
  <si>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</si>
  <si>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</si>
  <si>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</si>
  <si>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</si>
  <si>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</si>
  <si>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</si>
  <si>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</si>
  <si>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</si>
  <si>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</si>
  <si>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</si>
  <si>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</si>
  <si>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</si>
  <si>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</si>
  <si>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</si>
  <si>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</si>
  <si>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</si>
  <si>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</si>
  <si>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</si>
  <si>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</si>
  <si>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</si>
  <si>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</si>
  <si>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</si>
  <si>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</si>
  <si>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</si>
  <si>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</si>
  <si>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</si>
  <si>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</si>
  <si>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</si>
  <si>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</si>
  <si>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</si>
  <si>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</si>
  <si>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</si>
  <si>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</si>
  <si>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</si>
  <si>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</si>
  <si>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</si>
  <si>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</si>
  <si>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</si>
  <si>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</si>
  <si>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</si>
  <si>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</si>
  <si>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</si>
  <si>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</si>
  <si>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</si>
  <si>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</si>
  <si>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</si>
  <si>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</si>
  <si>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</si>
  <si>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</si>
  <si>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</si>
  <si>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</si>
  <si>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</si>
  <si>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</si>
  <si>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</si>
  <si>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</si>
  <si>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</si>
  <si>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</si>
  <si>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</si>
  <si>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</si>
  <si>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</si>
  <si>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</si>
  <si>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</si>
  <si>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</si>
  <si>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</si>
  <si>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</si>
  <si>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</si>
  <si>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</si>
  <si>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</si>
  <si>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</si>
  <si>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</si>
  <si>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</si>
  <si>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</si>
  <si>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</si>
  <si>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</si>
  <si>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</si>
  <si>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</si>
  <si>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</si>
  <si>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</si>
  <si>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</si>
  <si>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</si>
  <si>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</si>
  <si>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</si>
  <si>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</si>
  <si>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</si>
  <si>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</si>
  <si>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</si>
  <si>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</si>
  <si>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</si>
  <si>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</si>
  <si>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</si>
  <si>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</si>
  <si>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</si>
  <si>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</si>
  <si>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</si>
  <si>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</si>
  <si>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</si>
  <si>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</si>
  <si>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</si>
  <si>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</si>
  <si>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</si>
  <si>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</si>
  <si>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</si>
  <si>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</si>
  <si>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</si>
  <si>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</si>
  <si>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</si>
  <si>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</si>
  <si>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</si>
  <si>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</si>
  <si>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</si>
  <si>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</si>
  <si>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</si>
  <si>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</si>
  <si>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</si>
  <si>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</si>
  <si>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</si>
  <si>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</si>
  <si>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</si>
  <si>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</si>
  <si>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</si>
  <si>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</si>
  <si>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</si>
  <si>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</si>
  <si>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</si>
  <si>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</si>
  <si>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</si>
  <si>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</si>
  <si>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</si>
  <si>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</si>
  <si>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</si>
  <si>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</si>
  <si>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</si>
  <si>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</si>
  <si>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</si>
  <si>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</si>
  <si>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</si>
  <si>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</si>
  <si>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</si>
  <si>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</si>
  <si>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</si>
  <si>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</si>
  <si>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</si>
  <si>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</si>
  <si>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</si>
  <si>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</si>
  <si>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</si>
  <si>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</si>
  <si>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</si>
  <si>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</si>
  <si>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</si>
  <si>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</si>
  <si>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</si>
  <si>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</si>
  <si>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</si>
  <si>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</si>
  <si>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</si>
  <si>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</si>
  <si>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</si>
  <si>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</si>
  <si>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</si>
  <si>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</si>
  <si>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</si>
  <si>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</si>
  <si>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</si>
  <si>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</si>
  <si>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</si>
  <si>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</si>
  <si>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</si>
  <si>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</si>
  <si>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</si>
  <si>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</si>
  <si>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</si>
  <si>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</si>
  <si>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</si>
  <si>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</si>
  <si>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</si>
  <si>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</si>
  <si>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</si>
  <si>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</si>
  <si>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</si>
  <si>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</si>
  <si>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</si>
  <si>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</si>
  <si>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</si>
  <si>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</si>
  <si>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</si>
  <si>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</si>
  <si>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</si>
  <si>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</si>
  <si>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</si>
  <si>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</si>
  <si>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</si>
  <si>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</si>
  <si>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</si>
  <si>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</si>
  <si>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</si>
  <si>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</si>
  <si>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</si>
  <si>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</si>
  <si>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</si>
  <si>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</si>
  <si>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</si>
  <si>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</si>
  <si>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</si>
  <si>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</si>
  <si>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</si>
  <si>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</si>
  <si>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</si>
  <si>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</si>
  <si>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</si>
  <si>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</si>
  <si>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</si>
  <si>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</si>
  <si>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</si>
  <si>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</si>
  <si>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</si>
  <si>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</si>
  <si>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</si>
  <si>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</si>
  <si>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</si>
  <si>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</si>
  <si>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</si>
  <si>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</si>
  <si>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</si>
  <si>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</si>
  <si>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</si>
  <si>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</si>
  <si>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</si>
  <si>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</si>
  <si>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</si>
  <si>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</si>
  <si>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</si>
  <si>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</si>
  <si>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</si>
  <si>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</si>
  <si>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</si>
  <si>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</si>
  <si>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</si>
  <si>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</si>
  <si>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</si>
  <si>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</si>
  <si>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</si>
  <si>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</si>
  <si>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</si>
  <si>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</si>
  <si>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</si>
  <si>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</si>
  <si>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</si>
  <si>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</si>
  <si>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</si>
  <si>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</si>
  <si>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</si>
  <si>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</si>
  <si>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</si>
  <si>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</si>
  <si>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</si>
  <si>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</si>
  <si>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</si>
  <si>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</si>
  <si>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</si>
  <si>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</si>
  <si>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</si>
  <si>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</si>
  <si>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</si>
  <si>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</si>
  <si>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</si>
  <si>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</si>
  <si>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</si>
  <si>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</si>
  <si>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</si>
  <si>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</si>
  <si>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</si>
  <si>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</si>
  <si>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</si>
  <si>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</si>
  <si>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</si>
  <si>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</si>
  <si>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</si>
  <si>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</si>
  <si>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</si>
  <si>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</si>
  <si>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</si>
  <si>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</si>
  <si>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</si>
  <si>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</si>
  <si>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</si>
  <si>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</si>
  <si>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</si>
  <si>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</si>
  <si>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</si>
  <si>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</si>
  <si>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</si>
  <si>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</si>
  <si>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</si>
  <si>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</si>
  <si>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</si>
  <si>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</si>
  <si>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</si>
  <si>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</si>
  <si>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</si>
  <si>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</si>
  <si>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</si>
  <si>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</si>
  <si>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</si>
  <si>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</si>
  <si>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</si>
  <si>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</si>
  <si>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</si>
  <si>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</si>
  <si>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</si>
  <si>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</si>
  <si>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</si>
  <si>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</si>
  <si>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</si>
  <si>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</si>
  <si>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</si>
  <si>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</si>
  <si>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</si>
  <si>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</si>
  <si>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</si>
  <si>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</si>
  <si>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</si>
  <si>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</si>
  <si>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</si>
  <si>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</si>
  <si>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</si>
  <si>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</si>
  <si>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</si>
  <si>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</si>
  <si>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</si>
  <si>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</si>
  <si>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</si>
  <si>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</si>
  <si>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</si>
  <si>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</si>
  <si>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</si>
  <si>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</si>
  <si>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</si>
  <si>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</si>
  <si>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</si>
  <si>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</si>
  <si>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</si>
  <si>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</si>
  <si>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</si>
  <si>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</si>
  <si>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</si>
  <si>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</si>
  <si>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</si>
  <si>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</si>
  <si>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</si>
  <si>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</si>
  <si>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</si>
  <si>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</si>
  <si>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</si>
  <si>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</si>
  <si>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</si>
  <si>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</si>
  <si>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</si>
  <si>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</si>
  <si>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</si>
  <si>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</si>
  <si>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</si>
  <si>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</si>
  <si>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</si>
  <si>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</si>
  <si>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</si>
  <si>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</si>
  <si>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</si>
  <si>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</si>
  <si>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</si>
  <si>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</si>
  <si>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</si>
  <si>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</si>
  <si>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</si>
  <si>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</si>
  <si>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</si>
  <si>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</si>
  <si>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</si>
  <si>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</si>
  <si>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</si>
  <si>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</si>
  <si>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</si>
  <si>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</si>
  <si>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</si>
  <si>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</si>
  <si>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</si>
  <si>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</si>
  <si>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</si>
  <si>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</si>
  <si>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</si>
  <si>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</si>
  <si>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</si>
  <si>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</si>
  <si>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</si>
  <si>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</si>
  <si>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</si>
  <si>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</si>
  <si>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</si>
  <si>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</si>
  <si>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</si>
  <si>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</si>
  <si>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</si>
  <si>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</si>
  <si>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</si>
  <si>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</si>
  <si>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</si>
  <si>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</si>
  <si>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</si>
  <si>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</si>
  <si>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</si>
  <si>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</si>
  <si>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</si>
  <si>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</si>
  <si>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</si>
  <si>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</si>
  <si>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</si>
  <si>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</si>
  <si>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</si>
  <si>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</si>
  <si>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</si>
  <si>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</si>
  <si>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</si>
  <si>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</si>
  <si>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</si>
  <si>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</si>
  <si>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</si>
  <si>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</si>
  <si>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</si>
  <si>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</si>
  <si>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</si>
  <si>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</si>
  <si>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</si>
  <si>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</si>
  <si>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</si>
  <si>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</si>
  <si>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</si>
  <si>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</si>
  <si>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</si>
  <si>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</si>
  <si>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</si>
  <si>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</si>
  <si>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</si>
  <si>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</si>
  <si>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</si>
  <si>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</si>
  <si>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</si>
  <si>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</si>
  <si>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</si>
  <si>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</si>
  <si>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</si>
  <si>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</si>
  <si>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</si>
  <si>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</si>
  <si>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</si>
  <si>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</si>
  <si>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</si>
  <si>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</si>
  <si>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</si>
  <si>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</si>
  <si>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</si>
  <si>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</si>
  <si>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</si>
  <si>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</si>
  <si>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</si>
  <si>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</si>
  <si>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</si>
  <si>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</si>
  <si>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</si>
  <si>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</si>
  <si>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</si>
  <si>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</si>
  <si>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</si>
  <si>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</si>
  <si>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</si>
  <si>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</si>
  <si>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</si>
  <si>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</si>
  <si>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</si>
  <si>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</si>
  <si>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</si>
  <si>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</si>
  <si>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</si>
  <si>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</si>
  <si>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</si>
  <si>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</si>
  <si>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</si>
  <si>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</si>
  <si>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</si>
  <si>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</si>
  <si>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</si>
  <si>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</si>
  <si>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</si>
  <si>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</si>
  <si>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</si>
  <si>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</si>
  <si>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</si>
  <si>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</si>
  <si>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</si>
  <si>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</si>
  <si>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</si>
  <si>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</si>
  <si>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</si>
  <si>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</si>
  <si>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</si>
  <si>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</si>
  <si>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</si>
  <si>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</si>
  <si>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</si>
  <si>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</si>
  <si>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</si>
  <si>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</si>
  <si>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</si>
  <si>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</si>
  <si>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</si>
  <si>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</si>
  <si>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</si>
  <si>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</si>
  <si>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</si>
  <si>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</si>
  <si>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</si>
  <si>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</si>
  <si>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</si>
  <si>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</si>
  <si>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</si>
  <si>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</si>
  <si>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</si>
  <si>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</si>
  <si>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</si>
  <si>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</si>
  <si>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</si>
  <si>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</si>
  <si>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</si>
  <si>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</si>
  <si>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</si>
  <si>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</si>
  <si>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</si>
  <si>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</si>
  <si>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</si>
  <si>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</si>
  <si>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</si>
  <si>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</si>
  <si>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</si>
  <si>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</si>
  <si>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</si>
  <si>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</si>
  <si>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</si>
  <si>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</si>
  <si>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</si>
  <si>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</si>
  <si>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</si>
  <si>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</si>
  <si>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</si>
  <si>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</si>
  <si>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</si>
  <si>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</si>
  <si>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</si>
  <si>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</si>
  <si>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</si>
  <si>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</si>
  <si>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</si>
  <si>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</si>
  <si>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</si>
  <si>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</si>
  <si>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</si>
  <si>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</si>
  <si>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</si>
  <si>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</si>
  <si>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</si>
  <si>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</si>
  <si>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</si>
  <si>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</si>
  <si>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</si>
  <si>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</si>
  <si>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</si>
  <si>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</si>
  <si>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</si>
  <si>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</si>
  <si>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</si>
  <si>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</si>
  <si>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</si>
  <si>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</si>
  <si>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</si>
  <si>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</si>
  <si>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</si>
  <si>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</si>
  <si>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</si>
  <si>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</si>
  <si>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</si>
  <si>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</si>
  <si>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</si>
  <si>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</si>
  <si>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</si>
  <si>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</si>
  <si>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</si>
  <si>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</si>
  <si>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</si>
  <si>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</si>
  <si>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</si>
  <si>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</si>
  <si>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</si>
  <si>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</si>
  <si>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</si>
  <si>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</si>
  <si>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</si>
  <si>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</si>
  <si>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</si>
  <si>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</si>
  <si>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</si>
  <si>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</si>
  <si>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</si>
  <si>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</si>
  <si>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</si>
  <si>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</si>
  <si>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</si>
  <si>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</si>
  <si>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</si>
  <si>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</si>
  <si>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</si>
  <si>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</si>
  <si>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</si>
  <si>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</si>
  <si>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</si>
  <si>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</si>
  <si>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</si>
  <si>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</si>
  <si>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</si>
  <si>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</si>
  <si>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</si>
  <si>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</si>
  <si>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</si>
  <si>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</si>
  <si>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</si>
  <si>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</si>
  <si>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</si>
  <si>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</si>
  <si>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</si>
  <si>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</si>
  <si>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</si>
  <si>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</si>
  <si>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</si>
  <si>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</si>
  <si>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</si>
  <si>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</si>
  <si>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</si>
  <si>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</si>
  <si>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</si>
  <si>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</si>
  <si>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</si>
  <si>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</si>
  <si>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</si>
  <si>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</si>
  <si>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</si>
  <si>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</si>
  <si>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</si>
  <si>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</si>
  <si>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</si>
  <si>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</si>
  <si>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</si>
  <si>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</si>
  <si>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</si>
  <si>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</si>
  <si>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</si>
  <si>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</si>
  <si>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</si>
  <si>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</si>
  <si>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</si>
  <si>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</si>
  <si>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</si>
  <si>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</si>
  <si>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</si>
  <si>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</si>
  <si>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</si>
  <si>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</si>
  <si>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</si>
  <si>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</si>
  <si>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</si>
  <si>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</si>
  <si>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</si>
  <si>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</si>
  <si>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</si>
  <si>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</si>
  <si>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</si>
  <si>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</si>
  <si>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</si>
  <si>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</si>
  <si>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</si>
  <si>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</si>
  <si>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</si>
  <si>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</si>
  <si>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</si>
  <si>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</si>
  <si>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</si>
  <si>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</si>
  <si>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</si>
  <si>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</si>
  <si>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</si>
  <si>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</si>
  <si>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</si>
  <si>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</si>
  <si>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</si>
  <si>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</si>
  <si>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</si>
  <si>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</si>
  <si>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</si>
  <si>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</si>
  <si>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</si>
  <si>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</si>
  <si>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</si>
  <si>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</si>
  <si>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</si>
  <si>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</si>
  <si>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</si>
  <si>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</si>
  <si>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</si>
  <si>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</si>
  <si>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</si>
  <si>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</si>
  <si>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</si>
  <si>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</si>
  <si>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</si>
  <si>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</si>
  <si>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</si>
  <si>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</si>
  <si>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</si>
  <si>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</si>
  <si>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</si>
  <si>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</si>
  <si>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</si>
  <si>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</si>
  <si>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</si>
  <si>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</si>
  <si>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</si>
  <si>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</si>
  <si>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</si>
  <si>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</si>
  <si>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</si>
  <si>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</si>
  <si>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</si>
  <si>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</si>
  <si>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</si>
  <si>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</si>
  <si>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</si>
  <si>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</si>
  <si>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</si>
  <si>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</si>
  <si>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</si>
  <si>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</si>
  <si>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</si>
  <si>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</si>
  <si>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</si>
  <si>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</si>
  <si>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</si>
  <si>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</si>
  <si>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</si>
  <si>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</si>
  <si>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</si>
  <si>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</si>
  <si>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</si>
  <si>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</si>
  <si>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</si>
  <si>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</si>
  <si>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</si>
  <si>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</si>
  <si>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</si>
  <si>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</si>
  <si>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</si>
  <si>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</si>
  <si>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</si>
  <si>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</si>
  <si>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</si>
  <si>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</si>
  <si>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</si>
  <si>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</si>
  <si>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</si>
  <si>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</si>
  <si>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</si>
  <si>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</si>
  <si>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</si>
  <si>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</si>
  <si>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</si>
  <si>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</si>
  <si>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</si>
  <si>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</si>
  <si>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</si>
  <si>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</si>
  <si>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</si>
  <si>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</si>
  <si>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</si>
  <si>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</si>
  <si>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</si>
  <si>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</si>
  <si>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</si>
  <si>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</si>
  <si>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</si>
  <si>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</si>
  <si>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</si>
  <si>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</si>
  <si>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</si>
  <si>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</si>
  <si>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</si>
  <si>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</si>
  <si>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</si>
  <si>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</si>
  <si>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</si>
  <si>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</si>
  <si>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</si>
  <si>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</si>
  <si>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</si>
  <si>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</si>
  <si>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</si>
  <si>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</si>
  <si>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</si>
  <si>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</si>
  <si>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</si>
  <si>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</si>
  <si>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</si>
  <si>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</si>
  <si>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</si>
  <si>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</si>
  <si>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</si>
  <si>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</si>
  <si>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</si>
  <si>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</si>
  <si>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</si>
  <si>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</si>
  <si>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</si>
  <si>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</si>
  <si>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</si>
  <si>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</si>
  <si>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</si>
  <si>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</si>
  <si>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</si>
  <si>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</si>
  <si>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</si>
  <si>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</si>
  <si>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</si>
  <si>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</si>
  <si>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</si>
  <si>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</si>
  <si>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</si>
  <si>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</si>
  <si>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</si>
  <si>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</si>
  <si>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</si>
  <si>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</si>
  <si>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</si>
  <si>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</si>
  <si>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</si>
  <si>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</si>
  <si>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</si>
  <si>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</si>
  <si>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</si>
  <si>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</si>
  <si>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</si>
  <si>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</si>
  <si>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</si>
  <si>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</si>
  <si>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</si>
  <si>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</si>
  <si>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</si>
  <si>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</si>
  <si>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</si>
  <si>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</si>
  <si>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</si>
  <si>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</si>
  <si>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</si>
  <si>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</si>
  <si>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</si>
  <si>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</si>
  <si>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</si>
  <si>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</si>
  <si>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</si>
  <si>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</si>
  <si>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</si>
  <si>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</si>
  <si>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</si>
  <si>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</si>
  <si>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</si>
  <si>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</si>
  <si>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</si>
  <si>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</si>
  <si>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</si>
  <si>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</si>
  <si>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</si>
  <si>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</si>
  <si>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</si>
  <si>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</si>
  <si>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</si>
  <si>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</si>
  <si>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</si>
  <si>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</si>
  <si>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</si>
  <si>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</si>
  <si>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</si>
  <si>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</si>
  <si>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</si>
  <si>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</si>
  <si>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</si>
  <si>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</si>
  <si>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</si>
  <si>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</si>
  <si>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</si>
  <si>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</si>
  <si>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</si>
  <si>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</si>
  <si>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</si>
  <si>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</si>
  <si>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</si>
  <si>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</si>
  <si>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</si>
  <si>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</si>
  <si>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</si>
  <si>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</si>
  <si>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</si>
  <si>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</si>
  <si>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</si>
  <si>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</si>
  <si>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</si>
  <si>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</si>
  <si>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</si>
  <si>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</si>
  <si>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</si>
  <si>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</si>
  <si>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</si>
  <si>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</si>
  <si>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</si>
  <si>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</si>
  <si>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</si>
  <si>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</si>
  <si>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</si>
  <si>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</si>
  <si>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</si>
  <si>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</si>
  <si>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</si>
  <si>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</si>
  <si>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</si>
  <si>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</si>
  <si>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</si>
  <si>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</si>
  <si>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</si>
  <si>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</si>
  <si>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</si>
  <si>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</si>
  <si>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</si>
  <si>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</si>
  <si>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</si>
  <si>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</si>
  <si>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</si>
  <si>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</si>
  <si>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</si>
  <si>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</si>
  <si>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</si>
  <si>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</si>
  <si>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</si>
  <si>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</si>
  <si>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</si>
  <si>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</si>
  <si>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</si>
  <si>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</si>
  <si>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</si>
  <si>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</si>
  <si>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</si>
  <si>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</si>
  <si>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</si>
  <si>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</si>
  <si>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</si>
  <si>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</si>
  <si>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</si>
  <si>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</si>
  <si>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</si>
  <si>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</si>
  <si>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</si>
  <si>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</si>
  <si>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</si>
  <si>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</si>
  <si>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</si>
  <si>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</si>
  <si>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</si>
  <si>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</si>
  <si>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</si>
  <si>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</si>
  <si>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</si>
  <si>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</si>
  <si>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</si>
  <si>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</si>
  <si>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</si>
  <si>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</si>
  <si>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</si>
  <si>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</si>
  <si>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</si>
  <si>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</si>
  <si>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</si>
  <si>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</si>
  <si>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</si>
  <si>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</si>
  <si>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</si>
  <si>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</si>
  <si>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</si>
  <si>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</si>
  <si>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</si>
  <si>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</si>
  <si>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</si>
  <si>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</si>
  <si>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</si>
  <si>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</si>
  <si>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</si>
  <si>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</si>
  <si>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</si>
  <si>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</si>
  <si>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</si>
  <si>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</si>
  <si>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</si>
  <si>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</si>
  <si>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</si>
  <si>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</si>
  <si>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</si>
  <si>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</si>
  <si>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</si>
  <si>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</si>
  <si>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</si>
  <si>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</si>
  <si>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</si>
  <si>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</si>
  <si>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</si>
  <si>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</si>
  <si>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</si>
  <si>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</si>
  <si>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</si>
  <si>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</si>
  <si>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</si>
  <si>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</si>
  <si>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</si>
  <si>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</si>
  <si>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</si>
  <si>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</si>
  <si>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</si>
  <si>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</si>
  <si>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</si>
  <si>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</si>
  <si>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</si>
  <si>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</si>
  <si>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</si>
  <si>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</si>
  <si>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</si>
  <si>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</si>
  <si>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</si>
  <si>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</si>
  <si>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</si>
  <si>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</si>
  <si>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</si>
  <si>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</si>
  <si>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</si>
  <si>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</si>
  <si>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</si>
  <si>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</si>
  <si>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</si>
  <si>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</si>
  <si>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</si>
  <si>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</si>
  <si>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</si>
  <si>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</si>
  <si>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</si>
  <si>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</si>
  <si>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</si>
  <si>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</si>
  <si>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</si>
  <si>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</si>
  <si>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</si>
  <si>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</si>
  <si>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</si>
  <si>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</si>
  <si>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</si>
  <si>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</si>
  <si>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</si>
  <si>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</si>
  <si>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</si>
  <si>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</si>
  <si>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</si>
  <si>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</si>
  <si>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</si>
  <si>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</si>
  <si>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</si>
  <si>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</si>
  <si>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</si>
  <si>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</si>
  <si>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</si>
  <si>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</si>
  <si>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</si>
  <si>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</si>
  <si>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</si>
  <si>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</si>
  <si>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</si>
  <si>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</si>
  <si>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</si>
  <si>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</si>
  <si>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</si>
  <si>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</si>
  <si>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</si>
  <si>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</si>
  <si>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</si>
  <si>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</si>
  <si>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</si>
  <si>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</si>
  <si>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</si>
  <si>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</si>
  <si>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</si>
  <si>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</si>
  <si>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</si>
  <si>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</si>
  <si>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</si>
  <si>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</si>
  <si>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</si>
  <si>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</si>
  <si>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</si>
  <si>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</si>
  <si>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</si>
  <si>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</si>
  <si>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</si>
  <si>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</si>
  <si>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</si>
  <si>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</si>
  <si>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</si>
  <si>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</si>
  <si>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</si>
  <si>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</si>
  <si>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</si>
  <si>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</si>
  <si>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</si>
  <si>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</si>
  <si>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</si>
  <si>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</si>
  <si>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</si>
  <si>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</si>
  <si>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</si>
  <si>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</si>
  <si>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</si>
  <si>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</si>
  <si>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</si>
  <si>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</si>
  <si>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</si>
  <si>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</si>
  <si>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</si>
  <si>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</si>
  <si>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</si>
  <si>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</si>
  <si>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</si>
  <si>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</si>
  <si>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</si>
  <si>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</si>
  <si>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</si>
  <si>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</si>
  <si>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</si>
  <si>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</si>
  <si>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</si>
  <si>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</si>
  <si>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</si>
  <si>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</si>
  <si>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</si>
  <si>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</si>
  <si>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</si>
  <si>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</si>
  <si>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</si>
  <si>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</si>
  <si>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</si>
  <si>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</si>
  <si>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</si>
  <si>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</si>
  <si>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</si>
  <si>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</si>
  <si>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</si>
  <si>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</si>
  <si>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</si>
  <si>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</si>
  <si>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</si>
  <si>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</si>
  <si>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</si>
  <si>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</si>
  <si>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</si>
  <si>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</si>
  <si>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</si>
  <si>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</si>
  <si>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</si>
  <si>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</si>
  <si>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</si>
  <si>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</si>
  <si>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</si>
  <si>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</si>
  <si>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</si>
  <si>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</si>
  <si>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</si>
  <si>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</si>
  <si>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</si>
  <si>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</si>
  <si>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</si>
  <si>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</si>
  <si>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</si>
  <si>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</si>
  <si>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</si>
  <si>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</si>
  <si>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</si>
  <si>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</si>
  <si>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</si>
  <si>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</si>
  <si>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</si>
  <si>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</si>
  <si>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</si>
  <si>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</si>
  <si>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</si>
  <si>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</si>
  <si>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</si>
  <si>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</si>
  <si>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</si>
  <si>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</si>
  <si>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</si>
  <si>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</si>
  <si>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</si>
  <si>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</si>
  <si>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</si>
  <si>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</si>
  <si>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</si>
  <si>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</si>
  <si>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</si>
  <si>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</si>
  <si>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</si>
  <si>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</si>
  <si>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</si>
  <si>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</si>
  <si>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</si>
  <si>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</si>
  <si>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</si>
  <si>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</si>
  <si>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</si>
  <si>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</si>
  <si>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</si>
  <si>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</si>
  <si>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</si>
  <si>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</si>
  <si>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</si>
  <si>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</si>
  <si>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</si>
  <si>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</si>
  <si>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</si>
  <si>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</si>
  <si>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</si>
  <si>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</si>
  <si>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</si>
  <si>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</si>
  <si>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</si>
  <si>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</si>
  <si>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</si>
  <si>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</si>
  <si>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</si>
  <si>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</si>
  <si>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</si>
  <si>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</si>
  <si>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</si>
  <si>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</si>
  <si>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</si>
  <si>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</si>
  <si>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</si>
  <si>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</si>
  <si>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</si>
  <si>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</si>
  <si>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</si>
  <si>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</si>
  <si>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</si>
  <si>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</si>
  <si>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</si>
  <si>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</si>
  <si>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</si>
  <si>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</si>
  <si>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</si>
  <si>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</si>
  <si>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</si>
  <si>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</si>
  <si>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</si>
  <si>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</si>
  <si>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</si>
  <si>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</si>
  <si>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</si>
  <si>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</si>
  <si>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</si>
  <si>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</si>
  <si>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</si>
  <si>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</si>
  <si>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</si>
  <si>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</si>
  <si>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</si>
  <si>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</si>
  <si>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</si>
  <si>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</si>
  <si>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</si>
  <si>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</si>
  <si>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</si>
  <si>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</si>
  <si>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</si>
  <si>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</si>
  <si>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</si>
  <si>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</si>
  <si>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</si>
  <si>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</si>
  <si>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</si>
  <si>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</si>
  <si>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</si>
  <si>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</si>
  <si>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</si>
  <si>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</si>
  <si>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</si>
  <si>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</si>
  <si>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</si>
  <si>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</si>
  <si>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</si>
  <si>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</si>
  <si>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</si>
  <si>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</si>
  <si>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</si>
  <si>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</si>
  <si>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</si>
  <si>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</si>
  <si>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</si>
  <si>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</si>
  <si>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</si>
  <si>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</si>
  <si>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</si>
  <si>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</si>
  <si>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</si>
  <si>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</si>
  <si>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</si>
  <si>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</si>
  <si>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</si>
  <si>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</si>
  <si>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</si>
  <si>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</si>
  <si>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</si>
  <si>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</si>
  <si>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</si>
  <si>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</si>
  <si>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</si>
  <si>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</si>
  <si>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</si>
  <si>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</si>
  <si>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</si>
  <si>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</si>
  <si>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</si>
  <si>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</si>
  <si>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</si>
  <si>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</si>
  <si>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</si>
  <si>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</si>
  <si>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</si>
  <si>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</si>
  <si>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</si>
  <si>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</si>
  <si>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</si>
  <si>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</si>
  <si>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</si>
  <si>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</si>
  <si>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</si>
  <si>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</si>
  <si>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</si>
  <si>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</si>
  <si>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</si>
  <si>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</si>
  <si>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</si>
  <si>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</si>
  <si>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</si>
  <si>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</si>
  <si>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</si>
  <si>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</si>
  <si>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</si>
  <si>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</si>
  <si>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</si>
  <si>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</si>
  <si>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</si>
  <si>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</si>
  <si>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</si>
  <si>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</si>
  <si>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</si>
  <si>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</si>
  <si>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</si>
  <si>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</si>
  <si>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</si>
  <si>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</si>
  <si>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</si>
  <si>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</si>
  <si>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</si>
  <si>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</si>
  <si>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</si>
  <si>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</si>
  <si>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</si>
  <si>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</si>
  <si>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</si>
  <si>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</si>
  <si>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</si>
  <si>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</si>
  <si>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</si>
  <si>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</si>
  <si>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</si>
  <si>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</si>
  <si>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</si>
  <si>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</si>
  <si>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</si>
  <si>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</si>
  <si>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</si>
  <si>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</si>
  <si>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</si>
  <si>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</si>
  <si>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</si>
  <si>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</si>
  <si>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</si>
  <si>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</si>
  <si>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</si>
  <si>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</si>
  <si>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</si>
  <si>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</si>
  <si>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</si>
  <si>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</si>
  <si>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</si>
  <si>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</si>
  <si>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</si>
  <si>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</si>
  <si>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</si>
  <si>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</si>
  <si>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</si>
  <si>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</si>
  <si>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</si>
  <si>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</si>
  <si>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</si>
  <si>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</si>
  <si>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</si>
  <si>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</si>
  <si>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</si>
  <si>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</si>
  <si>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</si>
  <si>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</si>
  <si>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</si>
  <si>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</si>
  <si>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</si>
  <si>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</si>
  <si>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</si>
  <si>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</si>
  <si>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</si>
  <si>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</si>
  <si>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</si>
  <si>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</si>
  <si>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</si>
  <si>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</si>
  <si>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</si>
  <si>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</si>
  <si>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</si>
  <si>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</si>
  <si>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</si>
  <si>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</si>
  <si>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</si>
  <si>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</si>
  <si>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</si>
  <si>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</si>
  <si>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</si>
  <si>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</si>
  <si>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</si>
  <si>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</si>
  <si>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</si>
  <si>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</si>
  <si>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</si>
  <si>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</si>
  <si>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</si>
  <si>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</si>
  <si>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</si>
  <si>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</si>
  <si>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</si>
  <si>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</si>
  <si>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</si>
  <si>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</si>
  <si>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</si>
  <si>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</si>
  <si>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</si>
  <si>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</si>
  <si>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</si>
  <si>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</si>
  <si>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</si>
  <si>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</si>
  <si>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</si>
  <si>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</si>
  <si>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</si>
  <si>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</si>
  <si>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</si>
  <si>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</si>
  <si>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</si>
  <si>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</si>
  <si>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</si>
  <si>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</si>
  <si>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</si>
  <si>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</si>
  <si>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</si>
  <si>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</si>
  <si>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</si>
  <si>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</si>
  <si>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</si>
  <si>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</si>
  <si>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</si>
  <si>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</si>
  <si>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</si>
  <si>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</si>
  <si>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</si>
  <si>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</si>
  <si>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</si>
  <si>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</si>
  <si>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</si>
  <si>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</si>
  <si>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</si>
  <si>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</si>
  <si>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</si>
  <si>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</si>
  <si>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</si>
  <si>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</si>
  <si>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</si>
  <si>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</si>
  <si>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</si>
  <si>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</si>
  <si>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</si>
  <si>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</si>
  <si>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</si>
  <si>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</si>
  <si>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</si>
  <si>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</si>
  <si>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</si>
  <si>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</si>
  <si>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</si>
  <si>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</si>
  <si>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</si>
  <si>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</si>
  <si>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</si>
  <si>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</si>
  <si>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</si>
  <si>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</si>
  <si>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</si>
  <si>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</si>
  <si>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</si>
  <si>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</si>
  <si>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</si>
  <si>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</si>
  <si>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</si>
  <si>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</si>
  <si>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</si>
  <si>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</si>
  <si>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</si>
  <si>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</si>
  <si>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</si>
  <si>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</si>
  <si>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</si>
  <si>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</si>
  <si>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</si>
  <si>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</si>
  <si>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</si>
  <si>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</si>
  <si>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</si>
  <si>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</si>
  <si>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</si>
  <si>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</si>
  <si>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</si>
  <si>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</si>
  <si>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</si>
  <si>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</si>
  <si>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</si>
  <si>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</si>
  <si>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</si>
  <si>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</si>
  <si>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</si>
  <si>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</si>
  <si>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</si>
  <si>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</si>
  <si>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</si>
  <si>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</si>
  <si>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</si>
  <si>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</si>
  <si>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</si>
  <si>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</si>
  <si>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</si>
  <si>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</si>
  <si>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</si>
  <si>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</si>
  <si>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</si>
  <si>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</si>
  <si>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</si>
  <si>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</si>
  <si>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</si>
  <si>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</si>
  <si>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</si>
  <si>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</si>
  <si>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</si>
  <si>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</si>
  <si>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</si>
  <si>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</si>
  <si>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</si>
  <si>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</si>
  <si>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</si>
  <si>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</si>
  <si>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</si>
  <si>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</si>
  <si>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</si>
  <si>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</si>
  <si>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</si>
  <si>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</si>
  <si>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</si>
  <si>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</si>
  <si>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</si>
  <si>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</si>
  <si>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</si>
  <si>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</si>
  <si>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</si>
  <si>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</si>
  <si>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</si>
  <si>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</si>
  <si>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</si>
  <si>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</si>
  <si>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</si>
  <si>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</si>
  <si>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</si>
  <si>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</si>
  <si>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</si>
  <si>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</si>
  <si>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</si>
  <si>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</si>
  <si>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</si>
  <si>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</si>
  <si>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</si>
  <si>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</si>
  <si>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</si>
  <si>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</si>
  <si>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</si>
  <si>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</si>
  <si>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</si>
  <si>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</si>
  <si>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</si>
  <si>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</si>
  <si>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</si>
  <si>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</si>
  <si>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</si>
  <si>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</si>
  <si>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</si>
  <si>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</si>
  <si>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</si>
  <si>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</si>
  <si>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</si>
  <si>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</si>
  <si>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</si>
  <si>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</si>
  <si>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</si>
  <si>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</si>
  <si>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</si>
  <si>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</si>
  <si>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</si>
  <si>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</si>
  <si>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</si>
  <si>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</si>
  <si>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</si>
  <si>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</si>
  <si>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</si>
  <si>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</si>
  <si>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</si>
  <si>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</si>
  <si>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</si>
  <si>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</si>
  <si>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</si>
  <si>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</si>
  <si>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</si>
  <si>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</si>
  <si>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</si>
  <si>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</si>
  <si>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</si>
  <si>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</si>
  <si>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</si>
  <si>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</si>
  <si>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</si>
  <si>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</si>
  <si>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</si>
  <si>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</si>
  <si>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</si>
  <si>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</si>
  <si>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</si>
  <si>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</si>
  <si>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</si>
  <si>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</si>
  <si>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</si>
  <si>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</si>
  <si>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</si>
  <si>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</si>
  <si>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</si>
  <si>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</si>
  <si>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</si>
  <si>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</si>
  <si>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</si>
  <si>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</si>
  <si>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</si>
  <si>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</si>
  <si>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</si>
  <si>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</si>
  <si>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</si>
  <si>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</si>
  <si>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</si>
  <si>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</si>
  <si>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</si>
  <si>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</si>
  <si>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</si>
  <si>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</si>
  <si>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</si>
  <si>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</si>
  <si>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</si>
  <si>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</si>
  <si>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</si>
  <si>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</si>
  <si>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</si>
  <si>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</si>
  <si>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</si>
  <si>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</si>
  <si>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</si>
  <si>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</si>
  <si>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</si>
  <si>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</si>
  <si>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</si>
  <si>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</si>
  <si>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</si>
  <si>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</si>
  <si>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</si>
  <si>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</si>
  <si>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</si>
  <si>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</si>
  <si>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</si>
  <si>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</si>
  <si>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</si>
  <si>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</si>
  <si>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</si>
  <si>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</si>
  <si>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</si>
  <si>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</si>
  <si>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</si>
  <si>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</si>
  <si>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</si>
  <si>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</si>
  <si>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</si>
  <si>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</si>
  <si>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</si>
  <si>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</si>
  <si>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</si>
  <si>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</si>
  <si>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</si>
  <si>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</si>
  <si>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</si>
  <si>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</si>
  <si>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</si>
  <si>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</si>
  <si>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</si>
  <si>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</si>
  <si>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</si>
  <si>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</si>
  <si>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</si>
  <si>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</si>
  <si>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</si>
  <si>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</si>
  <si>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</si>
  <si>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</si>
  <si>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</si>
  <si>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</si>
  <si>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</si>
  <si>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</si>
  <si>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</si>
  <si>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</si>
  <si>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</si>
  <si>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</si>
  <si>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</si>
  <si>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</si>
  <si>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</si>
  <si>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</si>
  <si>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</si>
  <si>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</si>
  <si>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</si>
  <si>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</si>
  <si>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</si>
  <si>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</si>
  <si>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</si>
  <si>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</si>
  <si>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</si>
  <si>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</si>
  <si>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</si>
  <si>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</si>
  <si>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</si>
  <si>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</si>
  <si>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</si>
  <si>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</si>
  <si>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</si>
  <si>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</si>
  <si>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</si>
  <si>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</si>
  <si>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</si>
  <si>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</si>
  <si>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</si>
  <si>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</si>
  <si>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</si>
  <si>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</si>
  <si>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</si>
  <si>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</si>
  <si>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</si>
  <si>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</si>
  <si>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</si>
  <si>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</si>
  <si>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</si>
  <si>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</si>
  <si>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</si>
  <si>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</si>
  <si>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</si>
  <si>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</si>
  <si>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</si>
  <si>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</si>
  <si>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</si>
  <si>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</si>
  <si>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</si>
  <si>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</si>
  <si>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</si>
  <si>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</si>
  <si>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</si>
  <si>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</si>
  <si>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</si>
  <si>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</si>
  <si>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</si>
  <si>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</si>
  <si>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</si>
  <si>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</si>
  <si>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</si>
  <si>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</si>
  <si>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</si>
  <si>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</si>
  <si>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</si>
  <si>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</si>
  <si>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</si>
  <si>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</si>
  <si>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</si>
  <si>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</si>
  <si>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</si>
  <si>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</si>
  <si>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</si>
  <si>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</si>
  <si>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</si>
  <si>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</si>
  <si>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</si>
  <si>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</si>
  <si>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</si>
  <si>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</si>
  <si>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</si>
  <si>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</si>
  <si>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</si>
  <si>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</si>
  <si>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</si>
  <si>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</si>
  <si>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</si>
  <si>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</si>
  <si>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</si>
  <si>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</si>
  <si>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</si>
  <si>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</si>
  <si>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</si>
  <si>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</si>
  <si>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</si>
  <si>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</si>
  <si>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</si>
  <si>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</si>
  <si>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</si>
  <si>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</si>
  <si>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</si>
  <si>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</si>
  <si>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</si>
  <si>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</si>
  <si>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</si>
  <si>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</si>
  <si>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</si>
  <si>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</si>
  <si>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</si>
  <si>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</si>
  <si>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</si>
  <si>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</si>
  <si>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</si>
  <si>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</si>
  <si>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</si>
  <si>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</si>
  <si>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</si>
  <si>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</si>
  <si>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</si>
  <si>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</si>
  <si>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</si>
  <si>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</si>
  <si>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</si>
  <si>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</si>
  <si>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</si>
  <si>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</si>
  <si>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</si>
  <si>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</si>
  <si>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</si>
  <si>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</si>
  <si>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</si>
  <si>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</si>
  <si>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</si>
  <si>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</si>
  <si>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</si>
  <si>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</si>
  <si>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</si>
  <si>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</si>
  <si>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</si>
  <si>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</si>
  <si>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</si>
  <si>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</si>
  <si>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</si>
  <si>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</si>
  <si>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</si>
  <si>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</si>
  <si>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</si>
  <si>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</si>
  <si>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</si>
  <si>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</si>
  <si>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</si>
  <si>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</si>
  <si>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</si>
  <si>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</si>
  <si>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</si>
  <si>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</si>
  <si>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</si>
  <si>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</si>
  <si>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</si>
  <si>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</si>
  <si>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</si>
  <si>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</si>
  <si>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</si>
  <si>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</si>
  <si>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</si>
  <si>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</si>
  <si>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</si>
  <si>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</si>
  <si>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</si>
  <si>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</si>
  <si>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</si>
  <si>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</si>
  <si>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</si>
  <si>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</si>
  <si>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</si>
  <si>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</si>
  <si>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</si>
  <si>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</si>
  <si>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</si>
  <si>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</si>
  <si>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</si>
  <si>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</si>
  <si>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</si>
  <si>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</si>
  <si>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</si>
  <si>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</si>
  <si>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</si>
  <si>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</si>
  <si>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</si>
  <si>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</si>
  <si>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</si>
  <si>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</si>
  <si>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</si>
  <si>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</si>
  <si>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</si>
  <si>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</si>
  <si>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</si>
  <si>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</si>
  <si>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</si>
  <si>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</si>
  <si>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</si>
  <si>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</si>
  <si>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</si>
  <si>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</si>
  <si>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</si>
  <si>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</si>
  <si>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</si>
  <si>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</si>
  <si>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</si>
  <si>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</si>
  <si>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</si>
  <si>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</si>
  <si>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</si>
  <si>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</si>
  <si>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</si>
  <si>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</si>
  <si>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</si>
  <si>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</si>
  <si>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</si>
  <si>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</si>
  <si>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</si>
  <si>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</si>
  <si>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</si>
  <si>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</si>
  <si>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</si>
  <si>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</si>
  <si>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</si>
  <si>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</si>
  <si>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</si>
  <si>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</si>
  <si>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</si>
  <si>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</si>
  <si>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</si>
  <si>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</si>
  <si>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</si>
  <si>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</si>
  <si>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</si>
  <si>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</si>
  <si>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</si>
  <si>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</si>
  <si>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</si>
  <si>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</si>
  <si>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</si>
  <si>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</si>
  <si>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</si>
  <si>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</si>
  <si>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</si>
  <si>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</si>
  <si>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</si>
  <si>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</si>
  <si>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</si>
  <si>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</si>
  <si>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</si>
  <si>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</si>
  <si>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</si>
  <si>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</si>
  <si>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</si>
  <si>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</si>
  <si>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</si>
  <si>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</si>
  <si>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</si>
  <si>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</si>
  <si>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</si>
  <si>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</si>
  <si>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</si>
  <si>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</si>
  <si>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</si>
  <si>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</si>
  <si>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</si>
  <si>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</si>
  <si>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</si>
  <si>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</si>
  <si>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</si>
  <si>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</si>
  <si>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</si>
  <si>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</si>
  <si>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</si>
  <si>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</si>
  <si>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</si>
  <si>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</si>
  <si>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</si>
  <si>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</si>
  <si>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</si>
  <si>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</si>
  <si>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</si>
  <si>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</si>
  <si>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</si>
  <si>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</si>
  <si>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</si>
  <si>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</si>
  <si>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</si>
  <si>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</si>
  <si>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</si>
  <si>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</si>
  <si>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</si>
  <si>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</si>
  <si>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</si>
  <si>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</si>
  <si>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</si>
  <si>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</si>
  <si>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</si>
  <si>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</si>
  <si>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</si>
  <si>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</si>
  <si>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</si>
  <si>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</si>
  <si>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</si>
  <si>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</si>
  <si>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</si>
  <si>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</si>
  <si>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</si>
  <si>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</si>
  <si>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</si>
  <si>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</si>
  <si>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</si>
  <si>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</si>
  <si>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</si>
  <si>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</si>
  <si>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</si>
  <si>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</si>
  <si>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</si>
  <si>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</si>
  <si>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</si>
  <si>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</si>
  <si>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</si>
  <si>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</si>
  <si>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</si>
  <si>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</si>
  <si>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</si>
  <si>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</si>
  <si>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</si>
  <si>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</si>
  <si>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</si>
  <si>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</si>
  <si>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</si>
  <si>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</si>
  <si>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</si>
  <si>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</si>
  <si>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</si>
  <si>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</si>
  <si>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</si>
  <si>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</si>
  <si>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</si>
  <si>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</si>
  <si>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</si>
  <si>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</si>
  <si>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</si>
  <si>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</si>
  <si>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</si>
  <si>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</si>
  <si>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</si>
  <si>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</si>
  <si>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</si>
  <si>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</si>
  <si>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</si>
  <si>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</si>
  <si>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</si>
  <si>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</si>
  <si>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</si>
  <si>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</si>
  <si>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</si>
  <si>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</si>
  <si>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</si>
  <si>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</si>
  <si>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</si>
  <si>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</si>
  <si>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</si>
  <si>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</si>
  <si>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</si>
  <si>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</si>
  <si>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</si>
  <si>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</si>
  <si>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</si>
  <si>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</si>
  <si>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</si>
  <si>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</si>
  <si>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</si>
  <si>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</si>
  <si>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</si>
  <si>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</si>
  <si>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</si>
  <si>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</si>
  <si>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</si>
  <si>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</si>
  <si>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</si>
  <si>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</si>
  <si>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</si>
  <si>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</si>
  <si>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</si>
  <si>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</si>
  <si>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</si>
  <si>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</si>
  <si>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</si>
  <si>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</si>
  <si>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</si>
  <si>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</si>
  <si>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</si>
  <si>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</si>
  <si>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</si>
  <si>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</si>
  <si>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</si>
  <si>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</si>
  <si>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</si>
  <si>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</si>
  <si>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</si>
  <si>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</si>
  <si>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</si>
  <si>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</si>
  <si>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</si>
  <si>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</si>
  <si>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</si>
  <si>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</si>
  <si>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</si>
  <si>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</si>
  <si>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</si>
  <si>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</si>
  <si>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</si>
  <si>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</si>
  <si>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</si>
  <si>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</si>
  <si>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</si>
  <si>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</si>
  <si>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</si>
  <si>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</si>
  <si>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</si>
  <si>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</si>
  <si>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</si>
  <si>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</si>
  <si>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</si>
  <si>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</si>
  <si>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</si>
  <si>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</si>
  <si>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</si>
  <si>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</si>
  <si>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</si>
  <si>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</si>
  <si>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</si>
  <si>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</si>
  <si>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</si>
  <si>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</si>
  <si>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</si>
  <si>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</si>
  <si>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</si>
  <si>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</si>
  <si>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</si>
  <si>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</si>
  <si>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</si>
  <si>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</si>
  <si>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</si>
  <si>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</si>
  <si>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</si>
  <si>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</si>
  <si>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</si>
  <si>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</si>
  <si>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</si>
  <si>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</si>
  <si>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</si>
  <si>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</si>
  <si>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</si>
  <si>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</si>
  <si>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</si>
  <si>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</si>
  <si>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</si>
  <si>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</si>
  <si>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</si>
  <si>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</si>
  <si>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</si>
  <si>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</si>
  <si>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</si>
  <si>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</si>
  <si>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</si>
  <si>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</si>
  <si>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</si>
  <si>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</si>
  <si>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</si>
  <si>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</si>
  <si>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</si>
  <si>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</si>
  <si>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</si>
  <si>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</si>
  <si>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</si>
  <si>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</si>
  <si>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</si>
  <si>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</si>
  <si>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</si>
  <si>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</si>
  <si>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</si>
  <si>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</si>
  <si>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</si>
  <si>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</si>
  <si>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</si>
  <si>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</si>
  <si>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</si>
  <si>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</si>
  <si>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</si>
  <si>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</si>
  <si>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</si>
  <si>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</si>
  <si>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</si>
  <si>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</si>
  <si>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</si>
  <si>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</si>
  <si>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</si>
  <si>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</si>
  <si>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</si>
  <si>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</si>
  <si>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</si>
  <si>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</si>
  <si>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</si>
  <si>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</si>
  <si>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</si>
  <si>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</si>
  <si>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</si>
  <si>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</si>
  <si>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</si>
  <si>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</si>
  <si>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</si>
  <si>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</si>
  <si>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</si>
  <si>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</si>
  <si>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</si>
  <si>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</si>
  <si>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</si>
  <si>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</si>
  <si>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</si>
  <si>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</si>
  <si>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</si>
  <si>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</si>
  <si>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</si>
  <si>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</si>
  <si>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</si>
  <si>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</si>
  <si>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</si>
  <si>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</si>
  <si>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</si>
  <si>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</si>
  <si>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</si>
  <si>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</si>
  <si>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</si>
  <si>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</si>
  <si>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</si>
  <si>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</si>
  <si>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</si>
  <si>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</si>
  <si>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</si>
  <si>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</si>
  <si>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</si>
  <si>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</si>
  <si>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</si>
  <si>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</si>
  <si>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</si>
  <si>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</si>
  <si>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</si>
  <si>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</si>
  <si>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</si>
  <si>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</si>
  <si>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</si>
  <si>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</si>
  <si>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</si>
  <si>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</si>
  <si>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</si>
  <si>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</si>
  <si>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</si>
  <si>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</si>
  <si>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</si>
  <si>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</si>
  <si>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</si>
  <si>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</si>
  <si>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</si>
  <si>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</si>
  <si>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</si>
  <si>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</si>
  <si>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</si>
  <si>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</si>
  <si>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</si>
  <si>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</si>
  <si>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</si>
  <si>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</si>
  <si>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</si>
  <si>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</si>
  <si>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</si>
  <si>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</si>
  <si>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</si>
  <si>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</si>
  <si>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</si>
  <si>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</si>
  <si>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</si>
  <si>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</si>
  <si>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</si>
  <si>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</si>
  <si>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</si>
  <si>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</si>
  <si>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</si>
  <si>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</si>
  <si>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</si>
  <si>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</si>
  <si>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</si>
  <si>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</si>
  <si>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</si>
  <si>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</si>
  <si>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</si>
  <si>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</si>
  <si>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</si>
  <si>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</si>
  <si>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</si>
  <si>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</si>
  <si>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</si>
  <si>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</si>
  <si>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</si>
  <si>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</si>
  <si>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</si>
  <si>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</si>
  <si>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</si>
  <si>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</si>
  <si>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</si>
  <si>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</si>
  <si>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</si>
  <si>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</si>
  <si>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</si>
  <si>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</si>
  <si>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</si>
  <si>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</si>
  <si>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</si>
  <si>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</si>
  <si>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</si>
  <si>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</si>
  <si>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</si>
  <si>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</si>
  <si>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</si>
  <si>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</si>
  <si>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</si>
  <si>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</si>
  <si>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</si>
  <si>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</si>
  <si>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</si>
  <si>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</si>
  <si>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</si>
  <si>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</si>
  <si>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</si>
  <si>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</si>
  <si>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</si>
  <si>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</si>
  <si>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</si>
  <si>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</si>
  <si>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</si>
  <si>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</si>
  <si>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</si>
  <si>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</si>
  <si>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</si>
  <si>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</si>
  <si>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</si>
  <si>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</si>
  <si>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</si>
  <si>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</si>
  <si>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</si>
  <si>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</si>
  <si>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</si>
  <si>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</si>
  <si>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</si>
  <si>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</si>
  <si>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</si>
  <si>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</si>
  <si>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</si>
  <si>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</si>
  <si>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</si>
  <si>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</si>
  <si>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</si>
  <si>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</si>
  <si>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</si>
  <si>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</si>
  <si>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</si>
  <si>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</si>
  <si>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</si>
  <si>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</si>
  <si>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</si>
  <si>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</si>
  <si>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</si>
  <si>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</si>
  <si>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</si>
  <si>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</si>
  <si>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</si>
  <si>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</si>
  <si>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</si>
  <si>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</si>
  <si>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</si>
  <si>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</si>
  <si>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</si>
  <si>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</si>
  <si>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</si>
  <si>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</si>
  <si>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</si>
  <si>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</si>
  <si>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</si>
  <si>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</si>
  <si>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</si>
  <si>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</si>
  <si>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</si>
  <si>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</si>
  <si>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</si>
  <si>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</si>
  <si>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</si>
  <si>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</si>
  <si>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</si>
  <si>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</si>
  <si>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</si>
  <si>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</si>
  <si>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</si>
  <si>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</si>
  <si>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</si>
  <si>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</si>
  <si>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</si>
  <si>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</si>
  <si>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</si>
  <si>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</si>
  <si>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</si>
  <si>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</si>
  <si>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</si>
  <si>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</si>
  <si>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</si>
  <si>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</si>
  <si>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</si>
  <si>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</si>
  <si>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</si>
  <si>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</si>
  <si>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</si>
  <si>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</si>
  <si>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</si>
  <si>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</si>
  <si>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</si>
  <si>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</si>
  <si>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</si>
  <si>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</si>
  <si>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</si>
  <si>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</si>
  <si>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</si>
  <si>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</si>
  <si>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</si>
  <si>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</si>
  <si>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</si>
  <si>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</si>
  <si>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</si>
  <si>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</si>
  <si>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</si>
  <si>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</si>
  <si>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</si>
  <si>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</si>
  <si>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</si>
  <si>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</si>
  <si>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</si>
  <si>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</si>
  <si>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</si>
  <si>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</si>
  <si>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</si>
  <si>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</si>
  <si>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</si>
  <si>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</si>
  <si>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</si>
  <si>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</si>
  <si>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</si>
  <si>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</si>
  <si>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</si>
  <si>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</si>
  <si>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</si>
  <si>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</si>
  <si>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</si>
  <si>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</si>
  <si>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</si>
  <si>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</si>
  <si>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</si>
  <si>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</si>
  <si>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</si>
  <si>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</si>
  <si>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</si>
  <si>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</si>
  <si>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</si>
  <si>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</si>
  <si>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</si>
  <si>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</si>
  <si>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</si>
  <si>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</si>
  <si>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</si>
  <si>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</si>
  <si>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</si>
  <si>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</si>
  <si>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</si>
  <si>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</si>
  <si>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</si>
  <si>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</si>
  <si>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</si>
  <si>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</si>
  <si>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</si>
  <si>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</si>
  <si>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</si>
  <si>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</si>
  <si>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</si>
  <si>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</si>
  <si>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</si>
  <si>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</si>
  <si>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</si>
  <si>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</si>
  <si>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</si>
  <si>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</si>
  <si>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</si>
  <si>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</si>
  <si>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</si>
  <si>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</si>
  <si>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</si>
  <si>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</si>
  <si>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</si>
  <si>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</si>
  <si>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</si>
  <si>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</si>
  <si>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</si>
  <si>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</si>
  <si>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</si>
  <si>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</si>
  <si>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</si>
  <si>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</si>
  <si>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</si>
  <si>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</si>
  <si>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</si>
  <si>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</si>
  <si>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</si>
  <si>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</si>
  <si>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</si>
  <si>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</si>
  <si>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</si>
  <si>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</si>
  <si>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</si>
  <si>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</si>
  <si>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</si>
  <si>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</si>
  <si>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</si>
  <si>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</si>
  <si>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</si>
  <si>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</si>
  <si>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</si>
  <si>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</si>
  <si>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</si>
  <si>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</si>
  <si>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</si>
  <si>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</si>
  <si>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</si>
  <si>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</si>
  <si>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</si>
  <si>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</si>
  <si>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</si>
  <si>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</si>
  <si>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</si>
  <si>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</si>
  <si>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</si>
  <si>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</si>
  <si>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</si>
  <si>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</si>
  <si>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</si>
  <si>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</si>
  <si>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</si>
  <si>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</si>
  <si>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</si>
  <si>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</si>
  <si>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</si>
  <si>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</si>
  <si>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</si>
  <si>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</si>
  <si>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</si>
  <si>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</si>
  <si>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</si>
  <si>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</si>
  <si>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</si>
  <si>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</si>
  <si>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</si>
  <si>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</si>
  <si>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</si>
  <si>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</si>
  <si>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</si>
  <si>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</si>
  <si>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</si>
  <si>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</si>
  <si>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</si>
  <si>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</si>
  <si>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</si>
  <si>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</si>
  <si>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</si>
  <si>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</si>
  <si>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</si>
  <si>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</si>
  <si>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</si>
  <si>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</si>
  <si>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</si>
  <si>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</si>
  <si>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</si>
  <si>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</si>
  <si>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</si>
  <si>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</si>
  <si>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</si>
  <si>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</si>
  <si>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</si>
  <si>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</si>
  <si>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</si>
  <si>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</si>
  <si>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</si>
  <si>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</si>
  <si>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</si>
  <si>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</si>
  <si>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</si>
  <si>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</si>
  <si>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</si>
  <si>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</si>
  <si>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</si>
  <si>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</si>
  <si>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</si>
  <si>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</si>
  <si>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</si>
  <si>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</si>
  <si>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</si>
  <si>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</si>
  <si>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</si>
  <si>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</si>
  <si>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</si>
  <si>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</si>
  <si>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</si>
  <si>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</si>
  <si>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</si>
  <si>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</si>
  <si>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</si>
  <si>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</si>
  <si>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</si>
  <si>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</si>
  <si>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</si>
  <si>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</si>
  <si>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</si>
  <si>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</si>
  <si>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</si>
  <si>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</si>
  <si>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</si>
  <si>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</si>
  <si>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</si>
  <si>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</si>
  <si>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</si>
  <si>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</si>
  <si>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</si>
  <si>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</si>
  <si>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</si>
  <si>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</si>
  <si>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</si>
  <si>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</si>
  <si>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</si>
  <si>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</si>
  <si>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</si>
  <si>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</si>
  <si>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</si>
  <si>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</si>
  <si>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</si>
  <si>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</si>
  <si>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</si>
  <si>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</si>
  <si>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</si>
  <si>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</si>
  <si>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</si>
  <si>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</si>
  <si>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</si>
  <si>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</si>
  <si>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</si>
  <si>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</si>
  <si>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</si>
  <si>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</si>
  <si>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</si>
  <si>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</si>
  <si>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</si>
  <si>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</si>
  <si>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</si>
  <si>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</si>
  <si>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</si>
  <si>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</si>
  <si>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</si>
  <si>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</si>
  <si>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</si>
  <si>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</si>
  <si>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</si>
  <si>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</si>
  <si>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</si>
  <si>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</si>
  <si>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</si>
  <si>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</si>
  <si>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</si>
  <si>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</si>
  <si>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</si>
  <si>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</si>
  <si>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</si>
  <si>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</si>
  <si>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</si>
  <si>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</si>
  <si>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</si>
  <si>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</si>
  <si>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</si>
  <si>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</si>
  <si>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</si>
  <si>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</si>
  <si>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</si>
  <si>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</si>
  <si>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</si>
  <si>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</si>
  <si>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</si>
  <si>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</si>
  <si>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</si>
  <si>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</si>
  <si>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</si>
  <si>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</si>
  <si>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</si>
  <si>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</si>
  <si>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</si>
  <si>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</si>
  <si>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</si>
  <si>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</si>
  <si>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</si>
  <si>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</si>
  <si>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</si>
  <si>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</si>
  <si>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</si>
  <si>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</si>
  <si>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</si>
  <si>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</si>
  <si>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</si>
  <si>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</si>
  <si>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</si>
  <si>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</si>
  <si>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</si>
  <si>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</si>
  <si>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</si>
  <si>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</si>
  <si>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</si>
  <si>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</si>
  <si>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</si>
  <si>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</si>
  <si>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</si>
  <si>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</si>
  <si>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</si>
  <si>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</si>
  <si>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</si>
  <si>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</si>
  <si>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</si>
  <si>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</si>
  <si>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</si>
  <si>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</si>
  <si>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</si>
  <si>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</si>
  <si>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</si>
  <si>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</si>
  <si>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</si>
  <si>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</si>
  <si>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</si>
  <si>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</si>
  <si>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</si>
  <si>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</si>
  <si>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</si>
  <si>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</si>
  <si>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</si>
  <si>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</si>
  <si>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</si>
  <si>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</si>
  <si>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</si>
  <si>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</si>
  <si>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</si>
  <si>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</si>
  <si>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</si>
  <si>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</si>
  <si>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</si>
  <si>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</si>
  <si>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</si>
  <si>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</si>
  <si>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</si>
  <si>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</si>
  <si>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</si>
  <si>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</si>
  <si>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</si>
  <si>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</si>
  <si>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</si>
  <si>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</si>
  <si>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</si>
  <si>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</si>
  <si>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</si>
  <si>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</si>
  <si>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</si>
  <si>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</si>
  <si>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</si>
  <si>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</si>
  <si>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</si>
  <si>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</si>
  <si>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</si>
  <si>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</si>
  <si>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</si>
  <si>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</si>
  <si>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</si>
  <si>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</si>
  <si>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</si>
  <si>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</si>
  <si>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</si>
  <si>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</si>
  <si>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</si>
  <si>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</si>
  <si>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</si>
  <si>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</si>
  <si>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</si>
  <si>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</si>
  <si>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</si>
  <si>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</si>
  <si>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</si>
  <si>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</si>
  <si>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</si>
  <si>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</si>
  <si>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</si>
  <si>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</si>
  <si>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</si>
  <si>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</si>
  <si>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</si>
  <si>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</si>
  <si>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</si>
  <si>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</si>
  <si>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</si>
  <si>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</si>
  <si>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</si>
  <si>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</si>
  <si>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</si>
  <si>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</si>
  <si>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</si>
  <si>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</si>
  <si>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</si>
  <si>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</si>
  <si>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</si>
  <si>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</si>
  <si>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</si>
  <si>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</si>
  <si>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</si>
  <si>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</si>
  <si>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</si>
  <si>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</si>
  <si>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</si>
  <si>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</si>
  <si>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</si>
  <si>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</si>
  <si>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</si>
  <si>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</si>
  <si>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</si>
  <si>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</si>
  <si>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</si>
  <si>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</si>
  <si>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</si>
  <si>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</si>
  <si>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</si>
  <si>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</si>
  <si>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</si>
  <si>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</si>
  <si>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</si>
  <si>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</si>
  <si>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</si>
  <si>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</si>
  <si>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</si>
  <si>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</si>
  <si>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</si>
  <si>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</si>
  <si>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</si>
  <si>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</si>
  <si>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</si>
  <si>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</si>
  <si>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</si>
  <si>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</si>
  <si>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</si>
  <si>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</si>
  <si>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</si>
  <si>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</si>
  <si>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</si>
  <si>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</si>
  <si>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</si>
  <si>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</si>
  <si>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</si>
  <si>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</si>
  <si>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</si>
  <si>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</si>
  <si>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</si>
  <si>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</si>
  <si>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</si>
  <si>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</si>
  <si>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</si>
  <si>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</si>
  <si>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</si>
  <si>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</si>
  <si>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</si>
  <si>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</si>
  <si>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</si>
  <si>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</si>
  <si>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</si>
  <si>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</si>
  <si>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</si>
  <si>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</si>
  <si>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</si>
  <si>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</si>
  <si>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</si>
  <si>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</si>
  <si>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</si>
  <si>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</si>
  <si>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</si>
  <si>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</si>
  <si>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</si>
  <si>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</si>
  <si>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</si>
  <si>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</si>
  <si>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</si>
  <si>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</si>
  <si>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</si>
  <si>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</si>
  <si>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</si>
  <si>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</si>
  <si>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</si>
  <si>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</si>
  <si>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</si>
  <si>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</si>
  <si>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</si>
  <si>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</si>
  <si>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</si>
  <si>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</si>
  <si>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</si>
  <si>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</si>
  <si>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</si>
  <si>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</si>
  <si>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</si>
  <si>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</si>
  <si>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</si>
  <si>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</si>
  <si>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</si>
  <si>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</si>
  <si>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</si>
  <si>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</si>
  <si>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</si>
  <si>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</si>
  <si>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</si>
  <si>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</si>
  <si>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</si>
  <si>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</si>
  <si>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</si>
  <si>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</si>
  <si>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</si>
  <si>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</si>
  <si>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</si>
  <si>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</si>
  <si>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</si>
  <si>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</si>
  <si>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</si>
  <si>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</si>
  <si>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</si>
  <si>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</si>
  <si>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</si>
  <si>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</si>
  <si>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</si>
  <si>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</si>
  <si>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</si>
  <si>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</si>
  <si>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</si>
  <si>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</si>
  <si>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</si>
  <si>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</si>
  <si>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</si>
  <si>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</si>
  <si>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</si>
  <si>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</si>
  <si>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</si>
  <si>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</si>
  <si>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</si>
  <si>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</si>
  <si>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</si>
  <si>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</si>
  <si>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</si>
  <si>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</si>
  <si>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</si>
  <si>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</si>
  <si>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</si>
  <si>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</si>
  <si>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</si>
  <si>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</si>
  <si>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</si>
  <si>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</si>
  <si>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</si>
  <si>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</si>
  <si>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</si>
  <si>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</si>
  <si>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</si>
  <si>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</si>
  <si>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</si>
  <si>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</si>
  <si>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</si>
  <si>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</si>
  <si>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</si>
  <si>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</si>
  <si>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</si>
  <si>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</si>
  <si>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</si>
  <si>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</si>
  <si>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</si>
  <si>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</si>
  <si>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</si>
  <si>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</si>
  <si>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</si>
  <si>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</si>
  <si>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</si>
  <si>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</si>
  <si>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</si>
  <si>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</si>
  <si>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</si>
  <si>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</si>
  <si>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</si>
  <si>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</si>
  <si>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</si>
  <si>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</si>
  <si>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</si>
  <si>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</si>
  <si>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</si>
  <si>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</si>
  <si>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</si>
  <si>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</si>
  <si>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</si>
  <si>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</si>
  <si>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</si>
  <si>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</si>
  <si>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</si>
  <si>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</si>
  <si>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</si>
  <si>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</si>
  <si>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</si>
  <si>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</si>
  <si>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</si>
  <si>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</si>
  <si>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</si>
  <si>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</si>
  <si>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</si>
  <si>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</si>
  <si>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</si>
  <si>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</si>
  <si>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</si>
  <si>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</si>
  <si>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</si>
  <si>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</si>
  <si>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</si>
  <si>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</si>
  <si>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</si>
  <si>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</si>
  <si>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</si>
  <si>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</si>
  <si>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</si>
  <si>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</si>
  <si>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</si>
  <si>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</si>
  <si>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</si>
  <si>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</si>
  <si>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</si>
  <si>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</si>
  <si>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</si>
  <si>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</si>
  <si>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</si>
  <si>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</si>
  <si>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</si>
  <si>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</si>
  <si>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</si>
  <si>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</si>
  <si>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</si>
  <si>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</si>
  <si>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</si>
  <si>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</si>
  <si>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</si>
  <si>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</si>
  <si>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</si>
  <si>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</si>
  <si>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</si>
  <si>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</si>
  <si>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</si>
  <si>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</si>
  <si>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</si>
  <si>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</si>
  <si>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</si>
  <si>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</si>
  <si>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</si>
  <si>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</si>
  <si>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</si>
  <si>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</si>
  <si>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</si>
  <si>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</si>
  <si>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</si>
  <si>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</si>
  <si>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</si>
  <si>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</si>
  <si>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</si>
  <si>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</si>
  <si>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</si>
  <si>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</si>
  <si>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</si>
  <si>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</si>
  <si>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</si>
  <si>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</si>
  <si>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</si>
  <si>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</si>
  <si>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</si>
  <si>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</si>
  <si>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</si>
  <si>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</si>
  <si>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</si>
  <si>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</si>
  <si>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</si>
  <si>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</si>
  <si>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</si>
  <si>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</si>
  <si>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</si>
  <si>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</si>
  <si>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</si>
  <si>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</si>
  <si>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</si>
  <si>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</si>
  <si>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</si>
  <si>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</si>
  <si>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</si>
  <si>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</si>
  <si>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</si>
  <si>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</si>
  <si>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</si>
  <si>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</si>
  <si>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</si>
  <si>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</si>
  <si>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</si>
  <si>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</si>
  <si>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</si>
  <si>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</si>
  <si>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</si>
  <si>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</si>
  <si>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</si>
  <si>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</si>
  <si>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</si>
  <si>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</si>
  <si>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</si>
  <si>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</si>
  <si>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</si>
  <si>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</si>
  <si>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</si>
  <si>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</si>
  <si>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</si>
  <si>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</si>
  <si>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</si>
  <si>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</si>
  <si>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</si>
  <si>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</si>
  <si>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</si>
  <si>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</si>
  <si>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</si>
  <si>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</si>
  <si>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</si>
  <si>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</si>
  <si>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</si>
  <si>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</si>
  <si>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</si>
  <si>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</si>
  <si>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</si>
  <si>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</si>
  <si>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</si>
  <si>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</si>
  <si>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</si>
  <si>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</si>
  <si>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</si>
  <si>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</si>
  <si>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</si>
  <si>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</si>
  <si>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</si>
  <si>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</si>
  <si>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</si>
  <si>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</si>
  <si>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</si>
  <si>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</si>
  <si>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</si>
  <si>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</si>
  <si>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</si>
  <si>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</si>
  <si>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</si>
  <si>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</si>
  <si>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</si>
  <si>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</si>
  <si>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</si>
  <si>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</si>
  <si>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</si>
  <si>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</si>
  <si>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</si>
  <si>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</si>
  <si>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</si>
  <si>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</si>
  <si>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</si>
  <si>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</si>
  <si>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</si>
  <si>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</si>
  <si>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</si>
  <si>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</si>
  <si>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</si>
  <si>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</si>
  <si>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</si>
  <si>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</si>
  <si>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</si>
  <si>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</si>
  <si>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</si>
  <si>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</si>
  <si>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</si>
  <si>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</si>
  <si>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</si>
  <si>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</si>
  <si>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</si>
  <si>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</si>
  <si>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</si>
  <si>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</si>
  <si>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</si>
  <si>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</si>
  <si>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</si>
  <si>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</si>
  <si>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</si>
  <si>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</si>
  <si>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</si>
  <si>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</si>
  <si>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</si>
  <si>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</si>
  <si>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</si>
  <si>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</si>
  <si>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</si>
  <si>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</si>
  <si>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</si>
  <si>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</si>
  <si>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</si>
  <si>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</si>
  <si>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</si>
  <si>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</si>
  <si>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</si>
  <si>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</si>
  <si>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</si>
  <si>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</si>
  <si>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</si>
  <si>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</si>
  <si>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</si>
  <si>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</si>
  <si>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</si>
  <si>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</si>
  <si>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</si>
  <si>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</si>
  <si>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</si>
  <si>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</si>
  <si>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</si>
  <si>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</si>
  <si>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</si>
  <si>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</si>
  <si>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</si>
  <si>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</si>
  <si>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</si>
  <si>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</si>
  <si>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</si>
  <si>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</si>
  <si>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</si>
  <si>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</si>
  <si>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</si>
  <si>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</si>
  <si>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</si>
  <si>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</si>
  <si>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</si>
  <si>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</si>
  <si>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</si>
  <si>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</si>
  <si>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</si>
  <si>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</si>
  <si>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</si>
  <si>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</si>
  <si>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</si>
  <si>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</si>
  <si>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</si>
  <si>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</si>
  <si>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</si>
  <si>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</si>
  <si>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</si>
  <si>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</si>
  <si>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</si>
  <si>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</si>
  <si>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</si>
  <si>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</si>
  <si>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</si>
  <si>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</si>
  <si>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</si>
  <si>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</si>
  <si>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</si>
  <si>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</si>
  <si>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</si>
  <si>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</si>
  <si>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</si>
  <si>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</si>
  <si>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</si>
  <si>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</si>
  <si>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</si>
  <si>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</si>
  <si>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</si>
  <si>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</si>
  <si>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</si>
  <si>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</si>
  <si>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</si>
  <si>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</si>
  <si>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</si>
  <si>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</si>
  <si>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</si>
  <si>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</si>
  <si>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</si>
  <si>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</si>
  <si>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</si>
  <si>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</si>
  <si>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</si>
  <si>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</si>
  <si>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</si>
  <si>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</si>
  <si>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</si>
  <si>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</si>
  <si>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</si>
  <si>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</si>
  <si>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</si>
  <si>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</si>
  <si>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</si>
  <si>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</si>
  <si>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</si>
  <si>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</si>
  <si>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</si>
  <si>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</si>
  <si>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</si>
  <si>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</si>
  <si>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</si>
  <si>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</si>
  <si>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</si>
  <si>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</si>
  <si>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</si>
  <si>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</si>
  <si>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</si>
  <si>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</si>
  <si>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</si>
  <si>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</si>
  <si>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</si>
  <si>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</si>
  <si>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</si>
  <si>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</si>
  <si>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</si>
  <si>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</si>
  <si>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</si>
  <si>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</si>
  <si>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</si>
  <si>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</si>
  <si>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</si>
  <si>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</si>
  <si>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</si>
  <si>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</si>
  <si>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</si>
  <si>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</si>
  <si>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</si>
  <si>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</si>
  <si>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</si>
  <si>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</si>
  <si>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</si>
  <si>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</si>
  <si>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</si>
  <si>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</si>
  <si>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</si>
  <si>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</si>
  <si>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</si>
  <si>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</si>
  <si>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</si>
  <si>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</si>
  <si>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</si>
  <si>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</si>
  <si>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</si>
  <si>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</si>
  <si>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</si>
  <si>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</si>
  <si>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</si>
  <si>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</si>
  <si>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</si>
  <si>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</si>
  <si>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</si>
  <si>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</si>
  <si>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</si>
  <si>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</si>
  <si>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</si>
  <si>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</si>
  <si>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</si>
  <si>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</si>
  <si>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</si>
  <si>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</si>
  <si>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</si>
  <si>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</si>
  <si>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</si>
  <si>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</si>
  <si>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</si>
  <si>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</si>
  <si>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</si>
  <si>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</si>
  <si>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</si>
  <si>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</si>
  <si>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</si>
  <si>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</si>
  <si>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</si>
  <si>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</si>
  <si>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</si>
  <si>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</si>
  <si>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</si>
  <si>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</si>
  <si>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</si>
  <si>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</si>
  <si>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</si>
  <si>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</si>
  <si>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</si>
  <si>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</si>
  <si>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</si>
  <si>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</si>
  <si>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</si>
  <si>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</si>
  <si>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</si>
  <si>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</si>
  <si>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</si>
  <si>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</si>
  <si>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</si>
  <si>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</si>
  <si>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</si>
  <si>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</si>
  <si>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</si>
  <si>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</si>
  <si>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</si>
  <si>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</si>
  <si>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</si>
  <si>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</si>
  <si>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</si>
  <si>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</si>
  <si>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</si>
  <si>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</si>
  <si>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</si>
  <si>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</si>
  <si>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</si>
  <si>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</si>
  <si>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</si>
  <si>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</si>
  <si>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</si>
  <si>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</si>
  <si>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</si>
  <si>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</si>
  <si>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</si>
  <si>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</si>
  <si>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</si>
  <si>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</si>
  <si>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</si>
  <si>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</si>
  <si>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</si>
  <si>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</si>
  <si>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</si>
  <si>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</si>
  <si>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</si>
  <si>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</si>
  <si>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</si>
  <si>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</si>
  <si>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</si>
  <si>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</si>
  <si>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</si>
  <si>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</si>
  <si>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</si>
  <si>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</si>
  <si>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</si>
  <si>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</si>
  <si>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</si>
  <si>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</si>
  <si>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</si>
  <si>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</si>
  <si>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</si>
  <si>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</si>
  <si>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</si>
  <si>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</si>
  <si>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</si>
  <si>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</si>
  <si>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</si>
  <si>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</si>
  <si>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</si>
  <si>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</si>
  <si>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</si>
  <si>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</si>
  <si>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</si>
  <si>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</si>
  <si>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</si>
  <si>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</si>
  <si>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</si>
  <si>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</si>
  <si>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</si>
  <si>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</si>
  <si>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</si>
  <si>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</si>
  <si>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</si>
  <si>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</si>
  <si>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</si>
  <si>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</si>
  <si>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</si>
  <si>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</si>
  <si>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</si>
  <si>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</si>
  <si>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</si>
  <si>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</si>
  <si>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</si>
  <si>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</si>
  <si>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</si>
  <si>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</si>
  <si>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</si>
  <si>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</si>
  <si>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</si>
  <si>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</si>
  <si>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</si>
  <si>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</si>
  <si>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</si>
  <si>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</si>
  <si>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</si>
  <si>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</si>
  <si>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</si>
  <si>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</si>
  <si>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</si>
  <si>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</si>
  <si>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</si>
  <si>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</si>
  <si>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</si>
  <si>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</si>
  <si>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</si>
  <si>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</si>
  <si>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</si>
  <si>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</si>
  <si>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</si>
  <si>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</si>
  <si>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</si>
  <si>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</si>
  <si>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</si>
  <si>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</si>
  <si>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</si>
  <si>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</si>
  <si>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</si>
  <si>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</si>
  <si>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</si>
  <si>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</si>
  <si>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</si>
  <si>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</si>
  <si>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</si>
  <si>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</si>
  <si>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</si>
  <si>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</si>
  <si>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</si>
  <si>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</si>
  <si>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</si>
  <si>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</si>
  <si>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</si>
  <si>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</si>
  <si>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</si>
  <si>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</si>
  <si>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</si>
  <si>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</si>
  <si>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</si>
  <si>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</si>
  <si>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</si>
  <si>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</si>
  <si>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</si>
  <si>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</si>
  <si>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</si>
  <si>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</si>
  <si>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</si>
  <si>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</si>
  <si>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</si>
  <si>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</si>
  <si>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</si>
  <si>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</si>
  <si>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</si>
  <si>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</si>
  <si>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</si>
  <si>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</si>
  <si>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</si>
  <si>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</si>
  <si>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</si>
  <si>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</si>
  <si>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</si>
  <si>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</si>
  <si>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</si>
  <si>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</si>
  <si>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</si>
  <si>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</si>
  <si>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</si>
  <si>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</si>
  <si>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</si>
  <si>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</si>
  <si>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</si>
  <si>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</si>
  <si>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</si>
  <si>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</si>
  <si>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</si>
  <si>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</si>
  <si>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</si>
  <si>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</si>
  <si>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</si>
  <si>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</si>
  <si>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</si>
  <si>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</si>
  <si>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</si>
  <si>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</si>
  <si>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</si>
  <si>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</si>
  <si>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</si>
  <si>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</si>
  <si>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</si>
  <si>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</si>
  <si>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</si>
  <si>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</si>
  <si>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</si>
  <si>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</si>
  <si>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</si>
  <si>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</si>
  <si>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</si>
  <si>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</si>
  <si>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</si>
  <si>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</si>
  <si>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</si>
  <si>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</si>
  <si>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</si>
  <si>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</si>
  <si>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</si>
  <si>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</si>
  <si>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</si>
  <si>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</si>
  <si>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</si>
  <si>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</si>
  <si>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</si>
  <si>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</si>
  <si>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</si>
  <si>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</si>
  <si>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</si>
  <si>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</si>
  <si>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</si>
  <si>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</si>
  <si>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</si>
  <si>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</si>
  <si>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</si>
  <si>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</si>
  <si>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</si>
  <si>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</si>
  <si>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</si>
  <si>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</si>
  <si>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</si>
  <si>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</si>
  <si>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</si>
  <si>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</si>
  <si>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</si>
  <si>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</si>
  <si>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</si>
  <si>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</si>
  <si>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</si>
  <si>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</si>
  <si>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</si>
  <si>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</si>
  <si>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</si>
  <si>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</si>
  <si>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</si>
  <si>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</si>
  <si>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</si>
  <si>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</si>
  <si>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</si>
  <si>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</si>
  <si>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</si>
  <si>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</si>
  <si>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</si>
  <si>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</si>
  <si>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</si>
  <si>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</si>
  <si>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</si>
  <si>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</si>
  <si>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</si>
  <si>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</si>
  <si>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</si>
  <si>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</si>
  <si>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</si>
  <si>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</si>
  <si>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</si>
  <si>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</si>
  <si>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</si>
  <si>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</si>
  <si>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</si>
  <si>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</si>
  <si>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</si>
  <si>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</si>
  <si>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</si>
  <si>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</si>
  <si>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</si>
  <si>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</si>
  <si>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</si>
  <si>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</si>
  <si>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</si>
  <si>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</si>
  <si>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</si>
  <si>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</si>
  <si>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</si>
  <si>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</si>
  <si>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</si>
  <si>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</si>
  <si>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</si>
  <si>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</si>
  <si>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</si>
  <si>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</si>
  <si>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</si>
  <si>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</si>
  <si>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</si>
  <si>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</si>
  <si>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</si>
  <si>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</si>
  <si>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</si>
  <si>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</si>
  <si>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</si>
  <si>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</si>
  <si>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</si>
  <si>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</si>
  <si>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</si>
  <si>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</si>
  <si>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</si>
  <si>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</si>
  <si>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</si>
  <si>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</si>
  <si>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</si>
  <si>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</si>
  <si>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</si>
  <si>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</si>
  <si>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</si>
  <si>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</si>
  <si>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</si>
  <si>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</si>
  <si>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</si>
  <si>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</si>
  <si>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</si>
  <si>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</si>
  <si>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</si>
  <si>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</si>
  <si>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</si>
  <si>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</si>
  <si>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</si>
  <si>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</si>
  <si>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</si>
  <si>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</si>
  <si>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</si>
  <si>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</si>
  <si>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</si>
  <si>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</si>
  <si>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</si>
  <si>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</si>
  <si>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</si>
  <si>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</si>
  <si>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</si>
  <si>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</si>
  <si>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</si>
  <si>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</si>
  <si>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</si>
  <si>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</si>
  <si>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</si>
  <si>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</si>
  <si>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</si>
  <si>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</si>
  <si>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</si>
  <si>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</si>
  <si>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</si>
  <si>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</si>
  <si>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</si>
  <si>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</si>
  <si>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</si>
  <si>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</si>
  <si>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</si>
  <si>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</si>
  <si>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</si>
  <si>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</si>
  <si>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</si>
  <si>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</si>
  <si>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</si>
  <si>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</si>
  <si>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</si>
  <si>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</si>
  <si>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</si>
  <si>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</si>
  <si>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</si>
  <si>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</si>
  <si>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</si>
  <si>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</si>
  <si>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</si>
  <si>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</si>
  <si>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</si>
  <si>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</si>
  <si>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</si>
  <si>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</si>
  <si>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</si>
  <si>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</si>
  <si>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</si>
  <si>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</si>
  <si>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</si>
  <si>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</si>
  <si>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</si>
  <si>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</si>
  <si>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</si>
  <si>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</si>
  <si>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</si>
  <si>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</si>
  <si>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</si>
  <si>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</si>
  <si>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</si>
  <si>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</si>
  <si>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</si>
  <si>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</si>
  <si>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</si>
  <si>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</si>
  <si>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</si>
  <si>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</si>
  <si>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</si>
  <si>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</si>
  <si>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</si>
  <si>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</si>
  <si>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</si>
  <si>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</si>
  <si>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</si>
  <si>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</si>
  <si>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</si>
  <si>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</si>
  <si>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</si>
  <si>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</si>
  <si>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</si>
  <si>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</si>
  <si>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</si>
  <si>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</si>
  <si>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</si>
  <si>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</si>
  <si>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</si>
  <si>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</si>
  <si>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</si>
  <si>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</si>
  <si>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</si>
  <si>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</si>
  <si>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</si>
  <si>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</si>
  <si>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</si>
  <si>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</si>
  <si>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</si>
  <si>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</si>
  <si>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</si>
  <si>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</si>
  <si>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</si>
  <si>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</si>
  <si>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</si>
  <si>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</si>
  <si>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</si>
  <si>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</si>
  <si>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</si>
  <si>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</si>
  <si>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</si>
  <si>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</si>
  <si>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</si>
  <si>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</si>
  <si>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</si>
  <si>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</si>
  <si>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</si>
  <si>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</si>
  <si>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</si>
  <si>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</si>
  <si>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</si>
  <si>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</si>
  <si>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</si>
  <si>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</si>
  <si>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</si>
  <si>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</si>
  <si>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</si>
  <si>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</si>
  <si>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</si>
  <si>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</si>
  <si>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</si>
  <si>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</si>
  <si>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</si>
  <si>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</si>
  <si>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</si>
  <si>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</si>
  <si>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</si>
  <si>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</si>
  <si>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</si>
  <si>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</si>
  <si>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</si>
  <si>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</si>
  <si>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</si>
  <si>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</si>
  <si>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</si>
  <si>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</si>
  <si>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</si>
  <si>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</si>
  <si>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</si>
  <si>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</si>
  <si>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</si>
  <si>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</si>
  <si>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</si>
  <si>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</si>
  <si>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</si>
  <si>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</si>
  <si>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</si>
  <si>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</si>
  <si>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</si>
  <si>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</si>
  <si>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</si>
  <si>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</si>
  <si>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</si>
  <si>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</si>
  <si>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</si>
  <si>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</si>
  <si>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</si>
  <si>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</si>
  <si>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</si>
  <si>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</si>
  <si>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</si>
  <si>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</si>
  <si>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</si>
  <si>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</si>
  <si>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</si>
  <si>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</si>
  <si>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</si>
  <si>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</si>
  <si>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</si>
  <si>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</si>
  <si>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</si>
  <si>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</si>
  <si>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</si>
  <si>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</si>
  <si>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</si>
  <si>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</si>
  <si>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</si>
  <si>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</si>
  <si>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</si>
  <si>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</si>
  <si>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</si>
  <si>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</si>
  <si>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</si>
  <si>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</si>
  <si>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</si>
  <si>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</si>
  <si>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</si>
  <si>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</si>
  <si>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</si>
  <si>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</si>
  <si>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</si>
  <si>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</si>
  <si>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</si>
  <si>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</si>
  <si>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</si>
  <si>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</si>
  <si>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</si>
  <si>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</si>
  <si>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</si>
  <si>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</si>
  <si>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</si>
  <si>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</si>
  <si>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</si>
  <si>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</si>
  <si>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</si>
  <si>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</si>
  <si>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</si>
  <si>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</si>
  <si>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</si>
  <si>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</si>
  <si>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</si>
  <si>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</si>
  <si>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</si>
  <si>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</si>
  <si>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</si>
  <si>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</si>
  <si>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</si>
  <si>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</si>
  <si>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</si>
  <si>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</si>
  <si>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</si>
  <si>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</si>
  <si>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</si>
  <si>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</si>
  <si>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</si>
  <si>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</si>
  <si>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</si>
  <si>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</si>
  <si>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</si>
  <si>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</si>
  <si>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</si>
  <si>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</si>
  <si>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</si>
  <si>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</si>
  <si>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</si>
  <si>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</si>
  <si>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</si>
  <si>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</si>
  <si>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</si>
  <si>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</si>
  <si>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</si>
  <si>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</si>
  <si>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</si>
  <si>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</si>
  <si>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</si>
  <si>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</si>
  <si>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</si>
  <si>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</si>
  <si>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</si>
  <si>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</si>
  <si>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</si>
  <si>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</si>
  <si>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</si>
  <si>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</si>
  <si>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</si>
  <si>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</si>
  <si>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</si>
  <si>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</si>
  <si>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</si>
  <si>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</si>
  <si>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</si>
  <si>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</si>
  <si>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</si>
  <si>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</si>
  <si>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</si>
  <si>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</si>
  <si>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</si>
  <si>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</si>
  <si>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</si>
  <si>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</si>
  <si>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</si>
  <si>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</si>
  <si>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</si>
  <si>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</si>
  <si>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</si>
  <si>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</si>
  <si>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</si>
  <si>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</si>
  <si>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</si>
  <si>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</si>
  <si>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</si>
  <si>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</si>
  <si>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</si>
  <si>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</si>
  <si>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</si>
  <si>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</si>
  <si>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</si>
  <si>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</si>
  <si>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</si>
  <si>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</si>
  <si>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</si>
  <si>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</si>
  <si>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</si>
  <si>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</si>
  <si>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</si>
  <si>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</si>
  <si>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</si>
  <si>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</si>
  <si>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</si>
  <si>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</si>
  <si>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</si>
  <si>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</si>
  <si>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</si>
  <si>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</si>
  <si>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</si>
  <si>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</si>
  <si>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</si>
  <si>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</si>
  <si>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</si>
  <si>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</si>
  <si>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</si>
  <si>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</si>
  <si>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</si>
  <si>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</si>
  <si>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</si>
  <si>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</si>
  <si>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</si>
  <si>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</si>
  <si>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</si>
  <si>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</si>
  <si>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</si>
  <si>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</si>
  <si>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</si>
  <si>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</si>
  <si>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</si>
  <si>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</si>
  <si>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</si>
  <si>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</si>
  <si>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</si>
  <si>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</si>
  <si>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</si>
  <si>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</si>
  <si>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</si>
  <si>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</si>
  <si>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</si>
  <si>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</si>
  <si>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</si>
  <si>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</si>
  <si>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</si>
  <si>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</si>
  <si>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</si>
  <si>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</si>
  <si>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</si>
  <si>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</si>
  <si>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</si>
  <si>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</si>
  <si>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</si>
  <si>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</si>
  <si>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</si>
  <si>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</si>
  <si>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</si>
  <si>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</si>
  <si>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</si>
  <si>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</si>
  <si>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</si>
  <si>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</si>
  <si>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</si>
  <si>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</si>
  <si>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</si>
  <si>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</si>
  <si>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</si>
  <si>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</si>
  <si>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</si>
  <si>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</si>
  <si>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</si>
  <si>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</si>
  <si>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</si>
  <si>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</si>
  <si>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</si>
  <si>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</si>
  <si>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</si>
  <si>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</si>
  <si>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</si>
  <si>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</si>
  <si>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</si>
  <si>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</si>
  <si>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</si>
  <si>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</si>
  <si>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</si>
  <si>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</si>
  <si>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</si>
  <si>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</si>
  <si>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</si>
  <si>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</si>
  <si>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</si>
  <si>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</si>
  <si>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</si>
  <si>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</si>
  <si>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</si>
  <si>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</si>
  <si>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</si>
  <si>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</si>
  <si>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</si>
  <si>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</si>
  <si>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</si>
  <si>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</si>
  <si>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</si>
  <si>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</si>
  <si>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</si>
  <si>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</si>
  <si>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</si>
  <si>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</si>
  <si>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</si>
  <si>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</si>
  <si>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</si>
  <si>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</si>
  <si>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</si>
  <si>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</si>
  <si>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</si>
  <si>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</si>
  <si>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</si>
  <si>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</si>
  <si>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</si>
  <si>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</si>
  <si>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</si>
  <si>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</si>
  <si>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</si>
  <si>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</si>
  <si>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</si>
  <si>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</si>
  <si>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</si>
  <si>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</si>
  <si>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</si>
  <si>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</si>
  <si>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</si>
  <si>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</si>
  <si>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</si>
  <si>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</si>
  <si>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</si>
  <si>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</si>
  <si>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</si>
  <si>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</si>
  <si>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</si>
  <si>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</si>
  <si>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</si>
  <si>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</si>
  <si>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</si>
  <si>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</si>
  <si>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</si>
  <si>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</si>
  <si>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</si>
  <si>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</si>
  <si>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</si>
  <si>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</si>
  <si>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</si>
  <si>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</si>
  <si>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</si>
  <si>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</si>
  <si>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</si>
  <si>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</si>
  <si>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</si>
  <si>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</si>
  <si>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</si>
  <si>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</si>
  <si>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</si>
  <si>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</si>
  <si>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</si>
  <si>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</si>
  <si>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</si>
  <si>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</si>
  <si>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</si>
  <si>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</si>
  <si>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</si>
  <si>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</si>
  <si>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</si>
  <si>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</si>
  <si>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</si>
  <si>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</si>
  <si>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</si>
  <si>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</si>
  <si>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</si>
  <si>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</si>
  <si>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</si>
  <si>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</si>
  <si>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</si>
  <si>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</si>
  <si>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</si>
  <si>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</si>
  <si>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</si>
  <si>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</si>
  <si>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</si>
  <si>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</si>
  <si>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</si>
  <si>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</si>
  <si>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</si>
  <si>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</si>
  <si>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</si>
  <si>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</si>
  <si>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</si>
  <si>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</si>
  <si>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</si>
  <si>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</si>
  <si>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</si>
  <si>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</si>
  <si>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</si>
  <si>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</si>
  <si>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</si>
  <si>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</si>
  <si>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</si>
  <si>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</si>
  <si>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</si>
  <si>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</si>
  <si>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</si>
  <si>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</si>
  <si>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</si>
  <si>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</si>
  <si>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</si>
  <si>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</si>
  <si>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</si>
  <si>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</si>
  <si>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</si>
  <si>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</si>
  <si>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</si>
  <si>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</si>
  <si>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</si>
  <si>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</si>
  <si>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</si>
  <si>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</si>
  <si>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</si>
  <si>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</si>
  <si>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</si>
  <si>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</si>
  <si>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</si>
  <si>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</si>
  <si>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</si>
  <si>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</si>
  <si>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</si>
  <si>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</si>
  <si>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</si>
  <si>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</si>
  <si>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</si>
  <si>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</si>
  <si>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</si>
  <si>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</si>
  <si>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</si>
  <si>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</si>
  <si>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</si>
  <si>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</si>
  <si>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</si>
  <si>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</si>
  <si>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</si>
  <si>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</si>
  <si>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</si>
  <si>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</si>
  <si>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</si>
  <si>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</si>
  <si>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</si>
  <si>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</si>
  <si>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</si>
  <si>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</si>
  <si>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</si>
  <si>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</si>
  <si>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</si>
  <si>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</si>
  <si>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</si>
  <si>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</si>
  <si>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</si>
  <si>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</si>
  <si>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</si>
  <si>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</si>
  <si>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</si>
  <si>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</si>
  <si>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</si>
  <si>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</si>
  <si>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</si>
  <si>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</si>
  <si>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</si>
  <si>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</si>
  <si>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</si>
  <si>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</si>
  <si>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</si>
  <si>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</si>
  <si>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</si>
  <si>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</si>
  <si>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</si>
  <si>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</si>
  <si>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</si>
  <si>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</si>
  <si>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</si>
  <si>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</si>
  <si>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</si>
  <si>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</si>
  <si>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</si>
  <si>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</si>
  <si>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</si>
  <si>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</si>
  <si>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</si>
  <si>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</si>
  <si>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</si>
  <si>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</si>
  <si>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</si>
  <si>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</si>
  <si>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</si>
  <si>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</si>
  <si>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</si>
  <si>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</si>
  <si>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</si>
  <si>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</si>
  <si>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</si>
  <si>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</si>
  <si>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</si>
  <si>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</si>
  <si>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</si>
  <si>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</si>
  <si>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</si>
  <si>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</si>
  <si>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</si>
  <si>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</si>
  <si>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</si>
  <si>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</si>
  <si>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</si>
  <si>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</si>
  <si>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</si>
  <si>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</si>
  <si>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</si>
  <si>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</si>
  <si>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</si>
  <si>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</si>
  <si>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</si>
  <si>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</si>
  <si>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</si>
  <si>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</si>
  <si>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</si>
  <si>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</si>
  <si>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</si>
  <si>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</si>
  <si>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</si>
  <si>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</si>
  <si>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</si>
  <si>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</si>
  <si>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</si>
  <si>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</si>
  <si>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</si>
  <si>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</si>
  <si>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</si>
  <si>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</si>
  <si>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</si>
  <si>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</si>
  <si>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</si>
  <si>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</si>
  <si>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</si>
  <si>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</si>
  <si>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</si>
  <si>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</si>
  <si>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</si>
  <si>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</si>
  <si>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</si>
  <si>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</si>
  <si>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</si>
  <si>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</si>
  <si>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</si>
  <si>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</si>
  <si>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</si>
  <si>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</si>
  <si>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</si>
  <si>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</si>
  <si>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</si>
  <si>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</si>
  <si>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</si>
  <si>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</si>
  <si>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</si>
  <si>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</si>
  <si>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</si>
  <si>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</si>
  <si>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</si>
  <si>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</si>
  <si>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</si>
  <si>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</si>
  <si>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</si>
  <si>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</si>
  <si>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</si>
  <si>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</si>
  <si>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</si>
  <si>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</si>
  <si>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</si>
  <si>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</si>
  <si>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</si>
  <si>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</si>
  <si>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</si>
  <si>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</si>
  <si>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</si>
  <si>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</si>
  <si>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</si>
  <si>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</si>
  <si>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</si>
  <si>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</si>
  <si>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</si>
  <si>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</si>
  <si>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</si>
  <si>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</si>
  <si>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</si>
  <si>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</si>
  <si>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</si>
  <si>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</si>
  <si>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</si>
  <si>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</si>
  <si>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</si>
  <si>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</si>
  <si>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</si>
  <si>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</si>
  <si>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</si>
  <si>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</si>
  <si>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</si>
  <si>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</si>
  <si>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</si>
  <si>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</si>
  <si>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</si>
  <si>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</si>
  <si>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</si>
  <si>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</si>
  <si>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</si>
  <si>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</si>
  <si>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</si>
  <si>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</si>
  <si>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</si>
  <si>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</si>
  <si>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</si>
  <si>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</si>
  <si>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</si>
  <si>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</si>
  <si>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</si>
  <si>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</si>
  <si>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</si>
  <si>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</si>
  <si>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</si>
  <si>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</si>
  <si>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</si>
  <si>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</si>
  <si>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</si>
  <si>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</si>
  <si>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</si>
  <si>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</si>
  <si>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</si>
  <si>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</si>
  <si>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</si>
  <si>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</si>
  <si>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</si>
  <si>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</si>
  <si>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</si>
  <si>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</si>
  <si>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</si>
  <si>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</si>
  <si>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</si>
  <si>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</si>
  <si>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</si>
  <si>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</si>
  <si>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</si>
  <si>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</si>
  <si>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</si>
  <si>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</si>
  <si>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</si>
  <si>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</si>
  <si>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</si>
  <si>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</si>
  <si>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</si>
  <si>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</si>
  <si>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</si>
  <si>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</si>
  <si>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</si>
  <si>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</si>
  <si>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</si>
  <si>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</si>
  <si>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</si>
  <si>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</si>
  <si>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</si>
  <si>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</si>
  <si>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</si>
  <si>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</si>
  <si>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</si>
  <si>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</si>
  <si>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</si>
  <si>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</si>
  <si>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</si>
  <si>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</si>
  <si>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</si>
  <si>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</si>
  <si>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</si>
  <si>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</si>
  <si>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</si>
  <si>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</si>
  <si>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</si>
  <si>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</si>
  <si>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</si>
  <si>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</si>
  <si>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</si>
  <si>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</si>
  <si>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</si>
  <si>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</si>
  <si>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</si>
  <si>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</si>
  <si>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</si>
  <si>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</si>
  <si>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</si>
  <si>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</si>
  <si>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</si>
  <si>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</si>
  <si>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</si>
  <si>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</si>
  <si>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</si>
  <si>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</si>
  <si>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</si>
  <si>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</si>
  <si>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</si>
  <si>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</si>
  <si>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</si>
  <si>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</si>
  <si>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</si>
  <si>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</si>
  <si>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</si>
  <si>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</si>
  <si>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</si>
  <si>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</si>
  <si>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</si>
  <si>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</si>
  <si>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</si>
  <si>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</si>
  <si>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</si>
  <si>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</si>
  <si>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</si>
  <si>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</si>
  <si>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</si>
  <si>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</si>
  <si>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</si>
  <si>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</si>
  <si>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</si>
  <si>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</si>
  <si>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</si>
  <si>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</si>
  <si>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</si>
  <si>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</si>
  <si>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</si>
  <si>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</si>
  <si>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</si>
  <si>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</si>
  <si>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</si>
  <si>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</si>
  <si>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</si>
  <si>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</si>
  <si>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</si>
  <si>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</si>
  <si>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</si>
  <si>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</si>
  <si>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</si>
  <si>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</si>
  <si>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</si>
  <si>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</si>
  <si>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</si>
  <si>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</si>
  <si>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</si>
  <si>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</si>
  <si>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</si>
  <si>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</si>
  <si>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</si>
  <si>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</si>
  <si>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</si>
  <si>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</si>
  <si>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</si>
  <si>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</si>
  <si>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</si>
  <si>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</si>
  <si>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</si>
  <si>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</si>
  <si>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</si>
  <si>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</si>
  <si>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</si>
  <si>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</si>
  <si>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</si>
  <si>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</si>
  <si>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</si>
  <si>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</si>
  <si>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</si>
  <si>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</si>
  <si>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</si>
  <si>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</si>
  <si>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</si>
  <si>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</si>
  <si>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</si>
  <si>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</si>
  <si>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</si>
  <si>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</si>
  <si>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</si>
  <si>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</si>
  <si>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</si>
  <si>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</si>
  <si>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</si>
  <si>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</si>
  <si>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</si>
  <si>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</si>
  <si>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</si>
  <si>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</si>
  <si>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</si>
  <si>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</si>
  <si>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</si>
  <si>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</si>
  <si>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</si>
  <si>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</si>
  <si>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</si>
  <si>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</si>
  <si>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</si>
  <si>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</si>
  <si>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</si>
  <si>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</si>
  <si>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</si>
  <si>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</si>
  <si>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</si>
  <si>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</si>
  <si>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</si>
  <si>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</si>
  <si>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</si>
  <si>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</si>
  <si>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</si>
  <si>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</si>
  <si>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</si>
  <si>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</si>
  <si>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</si>
  <si>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</si>
  <si>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</si>
  <si>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</si>
  <si>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</si>
  <si>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</si>
  <si>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</si>
  <si>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</si>
  <si>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</si>
  <si>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</si>
  <si>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</si>
  <si>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</si>
  <si>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</si>
  <si>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</si>
  <si>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</si>
  <si>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</si>
  <si>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</si>
  <si>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</si>
  <si>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</si>
  <si>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</si>
  <si>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</si>
  <si>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</si>
  <si>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</si>
  <si>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</si>
  <si>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</si>
  <si>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</si>
  <si>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</si>
  <si>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</si>
  <si>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</si>
  <si>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</si>
  <si>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</si>
  <si>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</si>
  <si>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</si>
  <si>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</si>
  <si>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</si>
  <si>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</si>
  <si>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</si>
  <si>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</si>
  <si>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</si>
  <si>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</si>
  <si>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</si>
  <si>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</si>
  <si>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</si>
  <si>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</si>
  <si>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</si>
  <si>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</si>
  <si>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</si>
  <si>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</si>
  <si>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</si>
  <si>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</si>
  <si>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</si>
  <si>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</si>
  <si>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</si>
  <si>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</si>
  <si>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</si>
  <si>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</si>
  <si>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</si>
  <si>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</si>
  <si>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</si>
  <si>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</si>
  <si>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</si>
  <si>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</si>
  <si>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</si>
  <si>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</si>
  <si>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</si>
  <si>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</si>
  <si>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</si>
  <si>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</si>
  <si>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</si>
  <si>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</si>
  <si>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</si>
  <si>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</si>
  <si>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</si>
  <si>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</si>
  <si>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</si>
  <si>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</si>
  <si>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</si>
  <si>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</si>
  <si>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</si>
  <si>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</si>
  <si>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</si>
  <si>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</si>
  <si>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</si>
  <si>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</si>
  <si>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</si>
  <si>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</si>
  <si>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</si>
  <si>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</si>
  <si>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</si>
  <si>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</si>
  <si>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</si>
  <si>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</si>
  <si>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</si>
  <si>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</si>
  <si>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</si>
  <si>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</si>
  <si>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</si>
  <si>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</si>
  <si>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</si>
  <si>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</si>
  <si>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</si>
  <si>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</si>
  <si>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</si>
  <si>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</si>
  <si>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</si>
  <si>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</si>
  <si>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</si>
  <si>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</si>
  <si>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</si>
  <si>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</si>
  <si>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</si>
  <si>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</si>
  <si>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</si>
  <si>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</si>
  <si>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</si>
  <si>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</si>
  <si>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</si>
  <si>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</si>
  <si>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</si>
  <si>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</si>
  <si>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</si>
  <si>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</si>
  <si>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</si>
  <si>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</si>
  <si>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</si>
  <si>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</si>
  <si>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</si>
  <si>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</si>
  <si>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</si>
  <si>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</si>
  <si>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</si>
  <si>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</si>
  <si>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</si>
  <si>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</si>
  <si>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</si>
  <si>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</si>
  <si>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</si>
  <si>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</si>
  <si>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</si>
  <si>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</si>
  <si>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</si>
  <si>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</si>
  <si>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</si>
  <si>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</si>
  <si>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</si>
  <si>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</si>
  <si>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</si>
  <si>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</si>
  <si>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</si>
  <si>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</si>
  <si>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</si>
  <si>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</si>
  <si>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</si>
  <si>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</si>
  <si>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</si>
  <si>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</si>
  <si>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</si>
  <si>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</si>
  <si>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</si>
  <si>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</si>
  <si>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</si>
  <si>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</si>
  <si>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</si>
  <si>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</si>
  <si>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</si>
  <si>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</si>
  <si>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</si>
  <si>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</si>
  <si>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</si>
  <si>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</si>
  <si>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</si>
  <si>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</si>
  <si>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</si>
  <si>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</si>
  <si>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</si>
  <si>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</si>
  <si>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</si>
  <si>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</si>
  <si>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</si>
  <si>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</si>
  <si>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</si>
  <si>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</si>
  <si>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</si>
  <si>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</si>
  <si>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</si>
  <si>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</si>
  <si>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</si>
  <si>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</si>
  <si>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</si>
  <si>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</si>
  <si>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</si>
  <si>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</si>
  <si>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</si>
  <si>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</si>
  <si>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</si>
  <si>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</si>
  <si>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</si>
  <si>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</si>
  <si>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</si>
  <si>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</si>
  <si>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</si>
  <si>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</si>
  <si>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</si>
  <si>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</si>
  <si>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</si>
  <si>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</si>
  <si>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</si>
  <si>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</si>
  <si>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</si>
  <si>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</si>
  <si>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</si>
  <si>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</si>
  <si>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</si>
  <si>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</si>
  <si>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</si>
  <si>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</si>
  <si>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</si>
  <si>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</si>
  <si>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</si>
  <si>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</si>
  <si>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</si>
  <si>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</si>
  <si>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</si>
  <si>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</si>
  <si>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</si>
  <si>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</si>
  <si>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</si>
  <si>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</si>
  <si>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</si>
  <si>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</si>
  <si>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</si>
  <si>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</si>
  <si>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</si>
  <si>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</si>
  <si>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</si>
  <si>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</si>
  <si>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</si>
  <si>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</si>
  <si>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</si>
  <si>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</si>
  <si>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</si>
  <si>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</si>
  <si>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</si>
  <si>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</si>
  <si>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</si>
  <si>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</si>
  <si>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</si>
  <si>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</si>
  <si>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</si>
  <si>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</si>
  <si>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</si>
  <si>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</si>
  <si>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</si>
  <si>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</si>
  <si>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</si>
  <si>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</si>
  <si>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</si>
  <si>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</si>
  <si>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</si>
  <si>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</si>
  <si>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</si>
  <si>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</si>
  <si>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</si>
  <si>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</si>
  <si>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</si>
  <si>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</si>
  <si>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</si>
  <si>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</si>
  <si>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</si>
  <si>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</si>
  <si>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</si>
  <si>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</si>
  <si>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</si>
  <si>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</si>
  <si>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</si>
  <si>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</si>
  <si>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</si>
  <si>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</si>
  <si>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</si>
  <si>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</si>
  <si>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</si>
  <si>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</si>
  <si>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</si>
  <si>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</si>
  <si>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</si>
  <si>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</si>
  <si>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</si>
  <si>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</si>
  <si>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</si>
  <si>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</si>
  <si>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</si>
  <si>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</si>
  <si>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</si>
  <si>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</si>
  <si>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</si>
  <si>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</si>
  <si>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</si>
  <si>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</si>
  <si>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</si>
  <si>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</si>
  <si>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</si>
  <si>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</si>
  <si>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</si>
  <si>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</si>
  <si>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</si>
  <si>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</si>
  <si>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</si>
  <si>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</si>
  <si>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</si>
  <si>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</si>
  <si>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</si>
  <si>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</si>
  <si>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</si>
  <si>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</si>
  <si>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</si>
  <si>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</si>
  <si>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</si>
  <si>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</si>
  <si>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</si>
  <si>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</si>
  <si>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</si>
  <si>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</si>
  <si>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</si>
  <si>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</si>
  <si>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</si>
  <si>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</si>
  <si>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</si>
  <si>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</si>
  <si>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</si>
  <si>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</si>
  <si>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</si>
  <si>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</si>
  <si>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</si>
  <si>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</si>
  <si>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</si>
  <si>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</si>
  <si>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</si>
  <si>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</si>
  <si>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</si>
  <si>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</si>
  <si>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</si>
  <si>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</si>
  <si>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</si>
  <si>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</si>
  <si>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</si>
  <si>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</si>
  <si>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</si>
  <si>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</si>
  <si>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</si>
  <si>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</si>
  <si>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</si>
  <si>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</si>
  <si>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</si>
  <si>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</si>
  <si>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</si>
  <si>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</si>
  <si>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</si>
  <si>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</si>
  <si>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</si>
  <si>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</si>
  <si>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</si>
  <si>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</si>
  <si>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</si>
  <si>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</si>
  <si>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</si>
  <si>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</si>
  <si>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</si>
  <si>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</si>
  <si>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</si>
  <si>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</si>
  <si>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</si>
  <si>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</si>
  <si>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</si>
  <si>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</si>
  <si>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</si>
  <si>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</si>
  <si>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</si>
  <si>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</si>
  <si>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</si>
  <si>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</si>
  <si>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</si>
  <si>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</si>
  <si>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</si>
  <si>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</si>
  <si>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</si>
  <si>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</si>
  <si>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</si>
  <si>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</si>
  <si>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</si>
  <si>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</si>
  <si>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</si>
  <si>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</si>
  <si>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</si>
  <si>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</si>
  <si>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</si>
  <si>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</si>
  <si>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</si>
  <si>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</si>
  <si>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</si>
  <si>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</si>
  <si>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</si>
  <si>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</si>
  <si>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</si>
  <si>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</si>
  <si>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</si>
  <si>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</si>
  <si>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</si>
  <si>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</si>
  <si>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</si>
  <si>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</si>
  <si>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</si>
  <si>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</si>
  <si>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</si>
  <si>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</si>
  <si>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</si>
  <si>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</si>
  <si>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</si>
  <si>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</si>
  <si>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</si>
  <si>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</si>
  <si>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</si>
  <si>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</si>
  <si>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</si>
  <si>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</si>
  <si>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</si>
  <si>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</si>
  <si>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</si>
  <si>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</si>
  <si>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</si>
  <si>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</si>
  <si>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</si>
  <si>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</si>
  <si>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</si>
  <si>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</si>
  <si>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</si>
  <si>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</si>
  <si>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</si>
  <si>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</si>
  <si>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</si>
  <si>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</si>
  <si>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</si>
  <si>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</si>
  <si>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</si>
  <si>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</si>
  <si>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</si>
  <si>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</si>
  <si>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</si>
  <si>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</si>
  <si>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</si>
  <si>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</si>
  <si>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</si>
  <si>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</si>
  <si>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</si>
  <si>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</si>
  <si>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</si>
  <si>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</si>
  <si>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</si>
  <si>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</si>
  <si>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</si>
  <si>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</si>
  <si>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</si>
  <si>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</si>
  <si>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</si>
  <si>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</si>
  <si>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</si>
  <si>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</si>
  <si>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</si>
  <si>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</si>
  <si>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</si>
  <si>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</si>
  <si>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</si>
  <si>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</si>
  <si>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</si>
  <si>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</si>
  <si>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</si>
  <si>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</si>
  <si>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</si>
  <si>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</si>
  <si>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</si>
  <si>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</si>
  <si>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</si>
  <si>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</si>
  <si>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</si>
  <si>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</si>
  <si>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</si>
  <si>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</si>
  <si>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</si>
  <si>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</si>
  <si>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</si>
  <si>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</si>
  <si>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</si>
  <si>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</si>
  <si>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</si>
  <si>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</si>
  <si>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</si>
  <si>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</si>
  <si>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</si>
  <si>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</si>
  <si>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</si>
  <si>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</si>
  <si>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</si>
  <si>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</si>
  <si>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</si>
  <si>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</si>
  <si>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</si>
  <si>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</si>
  <si>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</si>
  <si>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</si>
  <si>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</si>
  <si>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</si>
  <si>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</si>
  <si>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</si>
  <si>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</si>
  <si>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</si>
  <si>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</si>
  <si>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</si>
  <si>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</si>
  <si>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</si>
  <si>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</si>
  <si>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</si>
  <si>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</si>
  <si>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</si>
  <si>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</si>
  <si>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</si>
  <si>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</si>
  <si>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</si>
  <si>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</si>
  <si>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</si>
  <si>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</si>
  <si>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</si>
  <si>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</si>
  <si>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</si>
  <si>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</si>
  <si>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</si>
  <si>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</si>
  <si>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</si>
  <si>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</si>
  <si>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</si>
  <si>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</si>
  <si>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</si>
  <si>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</si>
  <si>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</si>
  <si>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</si>
  <si>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</si>
  <si>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</si>
  <si>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</si>
  <si>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</si>
  <si>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</si>
  <si>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</si>
  <si>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</si>
  <si>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</si>
  <si>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</si>
  <si>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</si>
  <si>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</si>
  <si>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</si>
  <si>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</si>
  <si>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</si>
  <si>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</si>
  <si>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</si>
  <si>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</si>
  <si>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</si>
  <si>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</si>
  <si>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</si>
  <si>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</si>
  <si>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</si>
  <si>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</si>
  <si>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</si>
  <si>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</si>
  <si>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</si>
  <si>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</si>
  <si>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</si>
  <si>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</si>
  <si>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</si>
  <si>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</si>
  <si>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</si>
  <si>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</si>
  <si>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</si>
  <si>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</si>
  <si>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</si>
  <si>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</si>
  <si>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</si>
  <si>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</si>
  <si>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</si>
  <si>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</si>
  <si>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</si>
  <si>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</si>
  <si>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</si>
  <si>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</si>
  <si>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</si>
  <si>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</si>
  <si>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</si>
  <si>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</si>
  <si>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</si>
  <si>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</si>
  <si>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</si>
  <si>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</si>
  <si>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</si>
  <si>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</si>
  <si>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</si>
  <si>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</si>
  <si>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</si>
  <si>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</si>
  <si>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</si>
  <si>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</si>
  <si>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</si>
  <si>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</si>
  <si>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</si>
  <si>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</si>
  <si>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</si>
  <si>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</si>
  <si>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</si>
  <si>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</si>
  <si>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</si>
  <si>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</si>
  <si>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</si>
  <si>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</si>
  <si>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</si>
  <si>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</si>
  <si>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</si>
  <si>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</si>
  <si>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</si>
  <si>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</si>
  <si>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</si>
  <si>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</si>
  <si>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</si>
  <si>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</si>
  <si>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</si>
  <si>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</si>
  <si>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</si>
  <si>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</si>
  <si>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</si>
  <si>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</si>
  <si>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</si>
  <si>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</si>
  <si>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</si>
  <si>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</si>
  <si>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</si>
  <si>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</si>
  <si>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</si>
  <si>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</si>
  <si>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</si>
  <si>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</si>
  <si>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</si>
  <si>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</si>
  <si>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</si>
  <si>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</si>
  <si>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</si>
  <si>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</si>
  <si>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</si>
  <si>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</si>
  <si>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</si>
  <si>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</si>
  <si>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</si>
  <si>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</si>
  <si>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</si>
  <si>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</si>
  <si>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</si>
  <si>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</si>
  <si>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</si>
  <si>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</si>
  <si>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</si>
  <si>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</si>
  <si>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</si>
  <si>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</si>
  <si>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</si>
  <si>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</si>
  <si>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</si>
  <si>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</si>
  <si>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</si>
  <si>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</si>
  <si>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</si>
  <si>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</si>
  <si>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</si>
  <si>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</si>
  <si>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</si>
  <si>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</si>
  <si>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</si>
  <si>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</si>
  <si>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</si>
  <si>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</si>
  <si>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</si>
  <si>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</si>
  <si>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</si>
  <si>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</si>
  <si>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</si>
  <si>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</si>
  <si>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</si>
  <si>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</si>
  <si>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</si>
  <si>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</si>
  <si>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</si>
  <si>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</si>
  <si>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</si>
  <si>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</si>
  <si>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</si>
  <si>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</si>
  <si>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</si>
  <si>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</si>
  <si>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</si>
  <si>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</si>
  <si>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</si>
  <si>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</si>
  <si>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</si>
  <si>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</si>
  <si>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</si>
  <si>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</si>
  <si>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</si>
  <si>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</si>
  <si>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</si>
  <si>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</si>
  <si>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</si>
  <si>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</si>
  <si>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</si>
  <si>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</si>
  <si>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</si>
  <si>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</si>
  <si>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</si>
  <si>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</si>
  <si>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</si>
  <si>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</si>
  <si>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</si>
  <si>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</si>
  <si>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</si>
  <si>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</si>
  <si>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</si>
  <si>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</si>
  <si>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</si>
  <si>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</si>
  <si>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</si>
  <si>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</si>
  <si>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</si>
  <si>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</si>
  <si>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</si>
  <si>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</si>
  <si>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</si>
  <si>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</si>
  <si>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</si>
  <si>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</si>
  <si>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</si>
  <si>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</si>
  <si>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</si>
  <si>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</si>
  <si>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</si>
  <si>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</si>
  <si>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</si>
  <si>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</si>
  <si>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</si>
  <si>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</si>
  <si>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</si>
  <si>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</si>
  <si>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</si>
  <si>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</si>
  <si>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</si>
  <si>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</si>
  <si>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</si>
  <si>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</si>
  <si>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</si>
  <si>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</si>
  <si>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</si>
  <si>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</si>
  <si>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</si>
  <si>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</si>
  <si>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</si>
  <si>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</si>
  <si>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</si>
  <si>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</si>
  <si>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</si>
  <si>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</si>
  <si>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</si>
  <si>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</si>
  <si>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</si>
  <si>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</si>
  <si>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</si>
  <si>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</si>
  <si>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</si>
  <si>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</si>
  <si>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</si>
  <si>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</si>
  <si>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</si>
  <si>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</si>
  <si>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</si>
  <si>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</si>
  <si>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</si>
  <si>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</si>
  <si>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</si>
  <si>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</si>
  <si>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</si>
  <si>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</si>
  <si>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</si>
  <si>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</si>
  <si>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</si>
  <si>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</si>
  <si>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</si>
  <si>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</si>
  <si>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</si>
  <si>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</si>
  <si>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</si>
  <si>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</si>
  <si>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</si>
  <si>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</si>
  <si>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</si>
  <si>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</si>
  <si>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</si>
  <si>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</si>
  <si>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</si>
  <si>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</si>
  <si>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</si>
  <si>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</si>
  <si>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</si>
  <si>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</si>
  <si>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</si>
  <si>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</si>
  <si>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</si>
  <si>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</si>
  <si>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</si>
  <si>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</si>
  <si>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</si>
  <si>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</si>
  <si>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</si>
  <si>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</si>
  <si>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</si>
  <si>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</si>
  <si>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</si>
  <si>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</si>
  <si>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</si>
  <si>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</si>
  <si>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</si>
  <si>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</si>
  <si>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</si>
  <si>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</si>
  <si>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</si>
  <si>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</si>
  <si>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</si>
  <si>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</si>
  <si>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</si>
  <si>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</si>
  <si>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</si>
  <si>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</si>
  <si>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</si>
  <si>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</si>
  <si>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</si>
  <si>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</si>
  <si>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</si>
  <si>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</si>
  <si>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</si>
  <si>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</si>
  <si>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</si>
  <si>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</si>
  <si>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</si>
  <si>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</si>
  <si>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</si>
  <si>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</si>
  <si>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</si>
  <si>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</si>
  <si>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</si>
  <si>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</si>
  <si>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</si>
  <si>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</si>
  <si>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</si>
  <si>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</si>
  <si>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</si>
  <si>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</si>
  <si>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</si>
  <si>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</si>
  <si>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</si>
  <si>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</si>
  <si>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</si>
  <si>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</si>
  <si>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</si>
  <si>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</si>
  <si>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</si>
  <si>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</si>
  <si>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</si>
  <si>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</si>
  <si>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</si>
  <si>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</si>
  <si>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</si>
  <si>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</si>
  <si>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</si>
  <si>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</si>
  <si>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</si>
  <si>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</si>
  <si>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</si>
  <si>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</si>
  <si>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</si>
  <si>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</si>
  <si>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</si>
  <si>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</si>
  <si>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</si>
  <si>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</si>
  <si>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</si>
  <si>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</si>
  <si>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</si>
  <si>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</si>
  <si>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</si>
  <si>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</si>
  <si>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</si>
  <si>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</si>
  <si>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</si>
  <si>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</si>
  <si>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</si>
  <si>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</si>
  <si>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</si>
  <si>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</si>
  <si>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</si>
  <si>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</si>
  <si>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</si>
  <si>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</si>
  <si>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</si>
  <si>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</si>
  <si>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</si>
  <si>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</si>
  <si>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</si>
  <si>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</si>
  <si>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</si>
  <si>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</si>
  <si>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</si>
  <si>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</si>
  <si>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</si>
  <si>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</si>
  <si>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</si>
  <si>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</si>
  <si>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</si>
  <si>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</si>
  <si>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</si>
  <si>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</si>
  <si>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</si>
  <si>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</si>
  <si>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</si>
  <si>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</si>
  <si>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</si>
  <si>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</si>
  <si>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</si>
  <si>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</si>
  <si>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</si>
  <si>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</si>
  <si>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</si>
  <si>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</si>
  <si>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</si>
  <si>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</si>
  <si>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</si>
  <si>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</si>
  <si>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</si>
  <si>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</si>
  <si>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</si>
  <si>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</si>
  <si>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</si>
  <si>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</si>
  <si>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</si>
  <si>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</si>
  <si>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</si>
  <si>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</si>
  <si>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</si>
  <si>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</si>
  <si>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</si>
  <si>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</si>
  <si>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</si>
  <si>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</si>
  <si>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</si>
  <si>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</si>
  <si>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</si>
  <si>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</si>
  <si>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</si>
  <si>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</si>
  <si>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</si>
  <si>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</si>
  <si>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</si>
  <si>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</si>
  <si>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</si>
  <si>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</si>
  <si>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</si>
  <si>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</si>
  <si>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</si>
  <si>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</si>
  <si>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</si>
  <si>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</si>
  <si>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</si>
  <si>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</si>
  <si>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</si>
  <si>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</si>
  <si>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</si>
  <si>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</si>
  <si>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</si>
  <si>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</si>
  <si>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</si>
  <si>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</si>
  <si>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</si>
  <si>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</si>
  <si>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</si>
  <si>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</si>
  <si>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</si>
  <si>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</si>
  <si>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</si>
  <si>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</si>
  <si>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</si>
  <si>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</si>
  <si>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</si>
  <si>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</si>
  <si>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</si>
  <si>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</si>
  <si>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</si>
  <si>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</si>
  <si>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</si>
  <si>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</si>
  <si>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</si>
  <si>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</si>
  <si>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</si>
  <si>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</si>
  <si>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</si>
  <si>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</si>
  <si>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</si>
  <si>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</si>
  <si>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</si>
  <si>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</si>
  <si>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</si>
  <si>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</si>
  <si>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</si>
  <si>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</si>
  <si>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</si>
  <si>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</si>
  <si>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</si>
  <si>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</si>
  <si>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</si>
  <si>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</si>
  <si>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</si>
  <si>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</si>
  <si>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</si>
  <si>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</si>
  <si>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</si>
  <si>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</si>
  <si>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</si>
  <si>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</si>
  <si>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</si>
  <si>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</si>
  <si>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</si>
  <si>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</si>
  <si>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</si>
  <si>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</si>
  <si>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</si>
  <si>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</si>
  <si>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</si>
  <si>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</si>
  <si>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</si>
  <si>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</si>
  <si>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</si>
  <si>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</si>
  <si>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</si>
  <si>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</si>
  <si>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</si>
  <si>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</si>
  <si>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</si>
  <si>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</si>
  <si>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</si>
  <si>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</si>
  <si>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</si>
  <si>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</si>
  <si>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</si>
  <si>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</si>
  <si>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</si>
  <si>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</si>
  <si>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</si>
  <si>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</si>
  <si>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</si>
  <si>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</si>
  <si>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</si>
  <si>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</si>
  <si>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</si>
  <si>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</si>
  <si>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</si>
  <si>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</si>
  <si>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</si>
  <si>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</si>
  <si>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</si>
  <si>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</si>
  <si>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</si>
  <si>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</si>
  <si>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</si>
  <si>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</si>
  <si>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</si>
  <si>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</si>
  <si>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</si>
  <si>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</si>
  <si>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</si>
  <si>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</si>
  <si>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</si>
  <si>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</si>
  <si>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</si>
  <si>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</si>
  <si>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</si>
  <si>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</si>
  <si>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</si>
  <si>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</si>
  <si>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</si>
  <si>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</si>
  <si>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</si>
  <si>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</si>
  <si>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</si>
  <si>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</si>
  <si>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</si>
  <si>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</si>
  <si>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</si>
  <si>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</si>
  <si>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</si>
  <si>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</si>
  <si>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</si>
  <si>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</si>
  <si>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</si>
  <si>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</si>
  <si>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</si>
  <si>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</si>
  <si>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</si>
  <si>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</si>
  <si>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</si>
  <si>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</si>
  <si>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</si>
  <si>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</si>
  <si>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</si>
  <si>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</si>
  <si>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</si>
  <si>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</si>
  <si>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</si>
  <si>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</si>
  <si>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</si>
  <si>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</si>
  <si>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</si>
  <si>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</si>
  <si>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</si>
  <si>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</si>
  <si>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</si>
  <si>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</si>
  <si>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</si>
  <si>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</si>
  <si>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</si>
  <si>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</si>
  <si>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</si>
  <si>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</si>
  <si>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</si>
  <si>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</si>
  <si>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</si>
  <si>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</si>
  <si>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</si>
  <si>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</si>
  <si>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</si>
  <si>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</si>
  <si>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</si>
  <si>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</si>
  <si>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</si>
  <si>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</si>
  <si>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</si>
  <si>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</si>
  <si>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</si>
  <si>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</si>
  <si>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</si>
  <si>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</si>
  <si>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</si>
  <si>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</si>
  <si>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</si>
  <si>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</si>
  <si>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</si>
  <si>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</si>
  <si>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</si>
  <si>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</si>
  <si>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</si>
  <si>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</si>
  <si>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</si>
  <si>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</si>
  <si>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</si>
  <si>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</si>
  <si>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</si>
  <si>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</si>
  <si>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</si>
  <si>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</si>
  <si>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</si>
  <si>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</si>
  <si>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</si>
  <si>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</si>
  <si>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</si>
  <si>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</si>
  <si>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</si>
  <si>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</si>
  <si>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</si>
  <si>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</si>
  <si>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</si>
  <si>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</si>
  <si>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</si>
  <si>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</si>
  <si>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</si>
  <si>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</si>
  <si>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</si>
  <si>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</si>
  <si>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</si>
  <si>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</si>
  <si>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</si>
  <si>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</si>
  <si>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</si>
  <si>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</si>
  <si>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</si>
  <si>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</si>
  <si>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</si>
  <si>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</si>
  <si>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</si>
  <si>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</si>
  <si>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</si>
  <si>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</si>
  <si>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</si>
  <si>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</si>
  <si>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</si>
  <si>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</si>
  <si>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</si>
  <si>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</si>
  <si>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</si>
  <si>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</si>
  <si>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</si>
  <si>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</si>
  <si>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</si>
  <si>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</si>
  <si>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</si>
  <si>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</si>
  <si>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</si>
  <si>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</si>
  <si>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</si>
  <si>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</si>
  <si>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</si>
  <si>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</si>
  <si>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</si>
  <si>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</si>
  <si>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</si>
  <si>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</si>
  <si>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</si>
  <si>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</si>
  <si>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</si>
  <si>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</si>
  <si>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</si>
  <si>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</si>
  <si>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</si>
  <si>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</si>
  <si>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</si>
  <si>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</si>
  <si>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</si>
  <si>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</si>
  <si>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</si>
  <si>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</si>
  <si>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</si>
  <si>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</si>
  <si>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</si>
  <si>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</si>
  <si>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</si>
  <si>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</si>
  <si>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</si>
  <si>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</si>
  <si>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</si>
  <si>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</si>
  <si>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</si>
  <si>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</si>
  <si>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</si>
  <si>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</si>
  <si>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</si>
  <si>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</si>
  <si>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</si>
  <si>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</si>
  <si>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</si>
  <si>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</si>
  <si>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</si>
  <si>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</si>
  <si>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</si>
  <si>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</si>
  <si>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</si>
  <si>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</si>
  <si>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</si>
  <si>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</si>
  <si>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</si>
  <si>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</si>
  <si>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</si>
  <si>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</si>
  <si>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</si>
  <si>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</si>
  <si>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</si>
  <si>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</si>
  <si>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</si>
  <si>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</si>
  <si>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</si>
  <si>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</si>
  <si>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</si>
  <si>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</si>
  <si>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</si>
  <si>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</si>
  <si>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</si>
  <si>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</si>
  <si>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</si>
  <si>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</si>
  <si>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</si>
  <si>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</si>
  <si>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</si>
  <si>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</si>
  <si>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</si>
  <si>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</si>
  <si>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</si>
  <si>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</si>
  <si>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</si>
  <si>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</si>
  <si>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</si>
  <si>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</si>
  <si>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</si>
  <si>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</si>
  <si>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</si>
  <si>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</si>
  <si>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</si>
  <si>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</si>
  <si>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</si>
  <si>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</si>
  <si>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</si>
  <si>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</si>
  <si>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</si>
  <si>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</si>
  <si>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</si>
  <si>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</si>
  <si>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</si>
  <si>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</si>
  <si>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</si>
  <si>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</si>
  <si>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</si>
  <si>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</si>
  <si>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</si>
  <si>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</si>
  <si>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</si>
  <si>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</si>
  <si>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</si>
  <si>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</si>
  <si>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</si>
  <si>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</si>
  <si>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</si>
  <si>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</si>
  <si>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</si>
  <si>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</si>
  <si>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</si>
  <si>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</si>
  <si>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</si>
  <si>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</si>
  <si>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</si>
  <si>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</si>
  <si>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</si>
  <si>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</si>
  <si>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</si>
  <si>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</si>
  <si>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</si>
  <si>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</si>
  <si>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</si>
  <si>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</si>
  <si>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</si>
  <si>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</si>
  <si>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</si>
  <si>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</si>
  <si>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</si>
  <si>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</si>
  <si>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</si>
  <si>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</si>
  <si>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</si>
  <si>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</si>
  <si>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</si>
  <si>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</si>
  <si>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</si>
  <si>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</si>
  <si>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</si>
  <si>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</si>
  <si>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</si>
  <si>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</si>
  <si>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</si>
  <si>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</si>
  <si>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</si>
  <si>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</si>
  <si>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</si>
  <si>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</si>
  <si>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</si>
  <si>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</si>
  <si>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</si>
  <si>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</si>
  <si>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</si>
  <si>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</si>
  <si>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</si>
  <si>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</si>
  <si>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</si>
  <si>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</si>
  <si>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</si>
  <si>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</si>
  <si>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</si>
  <si>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</si>
  <si>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</si>
  <si>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</si>
  <si>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</si>
  <si>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</si>
  <si>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</si>
  <si>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</si>
  <si>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</si>
  <si>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</si>
  <si>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</si>
  <si>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</si>
  <si>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</si>
  <si>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</si>
  <si>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</si>
  <si>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</si>
  <si>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</si>
  <si>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</si>
  <si>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</si>
  <si>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</si>
  <si>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</si>
  <si>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</si>
  <si>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</si>
  <si>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</si>
  <si>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</si>
  <si>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</si>
  <si>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</si>
  <si>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</si>
  <si>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</si>
  <si>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</si>
  <si>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</si>
  <si>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</si>
  <si>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</si>
  <si>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</si>
  <si>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</si>
  <si>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</si>
  <si>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</si>
  <si>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</si>
  <si>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</si>
  <si>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</si>
  <si>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</si>
  <si>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</si>
  <si>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</si>
  <si>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</si>
  <si>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</si>
  <si>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</si>
  <si>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</si>
  <si>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</si>
  <si>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</si>
  <si>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</si>
  <si>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</si>
  <si>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</si>
  <si>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</si>
  <si>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</si>
  <si>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</si>
  <si>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</si>
  <si>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</si>
  <si>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</si>
  <si>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</si>
  <si>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</si>
  <si>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</si>
  <si>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</si>
  <si>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</si>
  <si>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</si>
  <si>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</si>
  <si>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</si>
  <si>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</si>
  <si>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</si>
  <si>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</si>
  <si>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</si>
  <si>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</si>
  <si>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</si>
  <si>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</si>
  <si>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</si>
  <si>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</si>
  <si>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</si>
  <si>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</si>
  <si>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</si>
  <si>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</si>
  <si>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</si>
  <si>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</si>
  <si>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</si>
  <si>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</si>
  <si>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</si>
  <si>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</si>
  <si>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</si>
  <si>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</si>
  <si>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</si>
  <si>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</si>
  <si>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</si>
  <si>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</si>
  <si>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</si>
  <si>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</si>
  <si>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</si>
  <si>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</si>
  <si>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</si>
  <si>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</si>
  <si>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</si>
  <si>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</si>
  <si>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</si>
  <si>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</si>
  <si>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</si>
  <si>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</si>
  <si>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</si>
  <si>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</si>
  <si>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</si>
  <si>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</si>
  <si>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</si>
  <si>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</si>
  <si>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</si>
  <si>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</si>
  <si>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</si>
  <si>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</si>
  <si>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</si>
  <si>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</si>
  <si>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</si>
  <si>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</si>
  <si>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</si>
  <si>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</si>
  <si>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</si>
  <si>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</si>
  <si>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</si>
  <si>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</si>
  <si>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</si>
  <si>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</si>
  <si>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</si>
  <si>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</si>
  <si>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</si>
  <si>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</si>
  <si>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</si>
  <si>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</si>
  <si>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</si>
  <si>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</si>
  <si>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</si>
  <si>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</si>
  <si>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</si>
  <si>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</si>
  <si>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</si>
  <si>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</si>
  <si>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</si>
  <si>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</si>
  <si>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</si>
  <si>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</si>
  <si>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</si>
  <si>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</si>
  <si>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</si>
  <si>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</si>
  <si>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</si>
  <si>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</si>
  <si>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</si>
  <si>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</si>
  <si>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</si>
  <si>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</si>
  <si>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</si>
  <si>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</si>
  <si>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</si>
  <si>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</si>
  <si>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</si>
  <si>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</si>
  <si>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</si>
  <si>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</si>
  <si>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</si>
  <si>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</si>
  <si>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</si>
  <si>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</si>
  <si>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</si>
  <si>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</si>
  <si>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</si>
  <si>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</si>
  <si>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</si>
  <si>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</si>
  <si>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</si>
  <si>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</si>
  <si>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</si>
  <si>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</si>
  <si>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</si>
  <si>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</si>
  <si>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</si>
  <si>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</si>
  <si>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</si>
  <si>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</si>
  <si>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</si>
  <si>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</si>
  <si>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</si>
  <si>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</si>
  <si>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</si>
  <si>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</si>
  <si>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</si>
  <si>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</si>
  <si>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</si>
  <si>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</si>
  <si>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</si>
  <si>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</si>
  <si>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</si>
  <si>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</si>
  <si>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</si>
  <si>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</si>
  <si>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</si>
  <si>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</si>
  <si>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</si>
  <si>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</si>
  <si>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</si>
  <si>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</si>
  <si>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</si>
  <si>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</si>
  <si>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</si>
  <si>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</si>
  <si>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</si>
  <si>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</si>
  <si>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</si>
  <si>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</si>
  <si>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</si>
  <si>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</si>
  <si>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</si>
  <si>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</si>
  <si>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</si>
  <si>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</si>
  <si>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</si>
  <si>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</si>
  <si>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</si>
  <si>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</si>
  <si>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</si>
  <si>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</si>
  <si>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</si>
  <si>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</si>
  <si>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</si>
  <si>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</si>
  <si>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</si>
  <si>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</si>
  <si>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</si>
  <si>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</si>
  <si>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</si>
  <si>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</si>
  <si>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</si>
  <si>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</si>
  <si>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</si>
  <si>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</si>
  <si>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</si>
  <si>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</si>
  <si>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</si>
  <si>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</si>
  <si>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</si>
  <si>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</si>
  <si>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</si>
  <si>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</si>
  <si>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</si>
  <si>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</si>
  <si>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</si>
  <si>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</si>
  <si>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</si>
  <si>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</si>
  <si>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</si>
  <si>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</si>
  <si>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</si>
  <si>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</si>
  <si>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</si>
  <si>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</si>
  <si>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</si>
  <si>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</si>
  <si>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</si>
  <si>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</si>
  <si>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</si>
  <si>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</si>
  <si>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</si>
  <si>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</si>
  <si>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</si>
  <si>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</si>
  <si>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</si>
  <si>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</si>
  <si>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</si>
  <si>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</si>
  <si>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</si>
  <si>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</si>
  <si>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</si>
  <si>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</si>
  <si>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</si>
  <si>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</si>
  <si>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</si>
  <si>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</si>
  <si>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</si>
  <si>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</si>
  <si>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</si>
  <si>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</si>
  <si>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</si>
  <si>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</si>
  <si>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</si>
  <si>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</si>
  <si>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</si>
  <si>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</si>
  <si>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</si>
  <si>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</si>
  <si>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</si>
  <si>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</si>
  <si>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</si>
  <si>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</si>
  <si>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</si>
  <si>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</si>
  <si>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</si>
  <si>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</si>
  <si>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</si>
  <si>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</si>
  <si>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</si>
  <si>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</si>
  <si>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</si>
  <si>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</si>
  <si>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</si>
  <si>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</si>
  <si>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</si>
  <si>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</si>
  <si>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</si>
  <si>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</si>
  <si>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</si>
  <si>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</si>
  <si>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</si>
  <si>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</si>
  <si>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</si>
  <si>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</si>
  <si>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</si>
  <si>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</si>
  <si>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</si>
  <si>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</si>
  <si>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</si>
  <si>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</si>
  <si>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</si>
  <si>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</si>
  <si>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</si>
  <si>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</si>
  <si>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</si>
  <si>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</si>
  <si>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</si>
  <si>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</si>
  <si>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</si>
  <si>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</si>
  <si>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</si>
  <si>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</si>
  <si>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</si>
  <si>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</si>
  <si>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</si>
  <si>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</si>
  <si>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</si>
  <si>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</si>
  <si>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</si>
  <si>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</si>
  <si>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</si>
  <si>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</si>
  <si>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</si>
  <si>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</si>
  <si>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</si>
  <si>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</si>
  <si>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</si>
  <si>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</si>
  <si>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</si>
  <si>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</si>
  <si>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</si>
  <si>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</si>
  <si>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</si>
  <si>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</si>
  <si>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</si>
  <si>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</si>
  <si>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</si>
  <si>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</si>
  <si>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</si>
  <si>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</si>
  <si>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</si>
  <si>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</si>
  <si>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</si>
  <si>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</si>
  <si>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</si>
  <si>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</si>
  <si>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</si>
  <si>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</si>
  <si>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</si>
  <si>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</si>
  <si>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</si>
  <si>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</si>
  <si>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</si>
  <si>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</si>
  <si>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</si>
  <si>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</si>
  <si>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</si>
  <si>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</si>
  <si>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</si>
  <si>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</si>
  <si>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</si>
  <si>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</si>
  <si>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</si>
  <si>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</si>
  <si>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</si>
  <si>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</si>
  <si>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</si>
  <si>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</si>
  <si>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</si>
  <si>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</si>
  <si>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</si>
  <si>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</si>
  <si>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</si>
  <si>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</si>
  <si>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</si>
  <si>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</si>
  <si>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</si>
  <si>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</si>
  <si>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</si>
  <si>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</si>
  <si>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</si>
  <si>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</si>
  <si>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</si>
  <si>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</si>
  <si>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</si>
  <si>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</si>
  <si>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</si>
  <si>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</si>
  <si>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</si>
  <si>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</si>
  <si>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</si>
  <si>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</si>
  <si>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</si>
  <si>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</si>
  <si>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</si>
  <si>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</si>
  <si>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</si>
  <si>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</si>
  <si>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</si>
  <si>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</si>
  <si>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</si>
  <si>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</si>
  <si>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</si>
  <si>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</si>
  <si>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</si>
  <si>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</si>
  <si>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</si>
  <si>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</si>
  <si>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</si>
  <si>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</si>
  <si>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</si>
  <si>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</si>
  <si>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</si>
  <si>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</si>
  <si>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</si>
  <si>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</si>
  <si>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</si>
  <si>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</si>
  <si>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</si>
  <si>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</si>
  <si>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</si>
  <si>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</si>
  <si>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</si>
  <si>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</si>
  <si>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</si>
  <si>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</si>
  <si>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</si>
  <si>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</si>
  <si>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</si>
  <si>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</si>
  <si>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</si>
  <si>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</si>
  <si>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</si>
  <si>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</si>
  <si>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</si>
  <si>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</si>
  <si>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</si>
  <si>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</si>
  <si>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</si>
  <si>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</si>
  <si>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</si>
  <si>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</si>
  <si>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</si>
  <si>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</si>
  <si>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</si>
  <si>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</si>
  <si>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</si>
  <si>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</si>
  <si>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</si>
  <si>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</si>
  <si>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</si>
  <si>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</si>
  <si>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</si>
  <si>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</si>
  <si>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</si>
  <si>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</si>
  <si>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</si>
  <si>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</si>
  <si>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</si>
  <si>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</si>
  <si>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</si>
  <si>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</si>
  <si>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</si>
  <si>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</si>
  <si>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</si>
  <si>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</si>
  <si>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</si>
  <si>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</si>
  <si>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</si>
  <si>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</si>
  <si>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</si>
  <si>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</si>
  <si>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</si>
  <si>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</si>
  <si>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</si>
  <si>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</si>
  <si>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</si>
  <si>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</si>
  <si>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</si>
  <si>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</si>
  <si>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</si>
  <si>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</si>
  <si>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</si>
  <si>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</si>
  <si>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</si>
  <si>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</si>
  <si>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</si>
  <si>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</si>
  <si>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</si>
  <si>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</si>
  <si>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</si>
  <si>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</si>
  <si>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</si>
  <si>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</si>
  <si>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</si>
  <si>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</si>
  <si>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</si>
  <si>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</si>
  <si>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</si>
  <si>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</si>
  <si>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</si>
  <si>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</si>
  <si>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</si>
  <si>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</si>
  <si>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</si>
  <si>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</si>
  <si>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</si>
  <si>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</si>
  <si>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</si>
  <si>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</si>
  <si>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</si>
  <si>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</si>
  <si>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</si>
  <si>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</si>
  <si>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</si>
  <si>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</si>
  <si>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</si>
  <si>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</si>
  <si>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</si>
  <si>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</si>
  <si>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</si>
  <si>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</si>
  <si>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</si>
  <si>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</si>
  <si>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</si>
  <si>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</si>
  <si>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</si>
  <si>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</si>
  <si>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</si>
  <si>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</si>
  <si>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</si>
  <si>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</si>
  <si>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</si>
  <si>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</si>
  <si>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</si>
  <si>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</si>
  <si>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</si>
  <si>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</si>
  <si>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</si>
  <si>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</si>
  <si>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</si>
  <si>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</si>
  <si>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</si>
  <si>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</si>
  <si>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</si>
  <si>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</si>
  <si>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</si>
  <si>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</si>
  <si>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</si>
  <si>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</si>
  <si>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</si>
  <si>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</si>
  <si>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</si>
  <si>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</si>
  <si>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</si>
  <si>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</si>
  <si>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</si>
  <si>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</si>
  <si>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</si>
  <si>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</si>
  <si>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</si>
  <si>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</si>
  <si>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</si>
  <si>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</si>
  <si>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</si>
  <si>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</si>
  <si>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</si>
  <si>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</si>
  <si>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</si>
  <si>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</si>
  <si>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</si>
  <si>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</si>
  <si>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</si>
  <si>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</si>
  <si>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</si>
  <si>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</si>
  <si>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</si>
  <si>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</si>
  <si>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</si>
  <si>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</si>
  <si>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</si>
  <si>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</si>
  <si>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</si>
  <si>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</si>
  <si>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</si>
  <si>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</si>
  <si>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</si>
  <si>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</si>
  <si>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</si>
  <si>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</si>
  <si>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</si>
  <si>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</si>
  <si>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</si>
  <si>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</si>
  <si>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</si>
  <si>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</si>
  <si>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</si>
  <si>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</si>
  <si>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</si>
  <si>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</si>
  <si>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</si>
  <si>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</si>
  <si>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</si>
  <si>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</si>
  <si>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</si>
  <si>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</si>
  <si>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</si>
  <si>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</si>
  <si>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</si>
  <si>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</si>
  <si>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</si>
  <si>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</si>
  <si>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</si>
  <si>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</si>
  <si>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</si>
  <si>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</si>
  <si>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</si>
  <si>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</si>
  <si>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</si>
  <si>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</si>
  <si>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</si>
  <si>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</si>
  <si>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</si>
  <si>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</si>
  <si>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</si>
  <si>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</si>
  <si>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</si>
  <si>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</si>
  <si>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</si>
  <si>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</si>
  <si>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</si>
  <si>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</si>
  <si>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</si>
  <si>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</si>
  <si>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</si>
  <si>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</si>
  <si>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</si>
  <si>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</si>
  <si>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</si>
  <si>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</si>
  <si>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</si>
  <si>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</si>
  <si>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</si>
  <si>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</si>
  <si>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</si>
  <si>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</si>
  <si>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</si>
  <si>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</si>
  <si>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</si>
  <si>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</si>
  <si>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</si>
  <si>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</si>
  <si>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</si>
  <si>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</si>
  <si>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</si>
  <si>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</si>
  <si>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</si>
  <si>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</si>
  <si>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</si>
  <si>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</si>
  <si>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</si>
  <si>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</si>
  <si>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</si>
  <si>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</si>
  <si>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</si>
  <si>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</si>
  <si>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</si>
  <si>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</si>
  <si>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</si>
  <si>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</si>
  <si>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</si>
  <si>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</si>
  <si>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</si>
  <si>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</si>
  <si>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</si>
  <si>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</si>
  <si>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</si>
  <si>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</si>
  <si>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</si>
  <si>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</si>
  <si>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</si>
  <si>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</si>
  <si>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</si>
  <si>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</si>
  <si>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</si>
  <si>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</si>
  <si>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</si>
  <si>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</si>
  <si>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</si>
  <si>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</si>
  <si>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</si>
  <si>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</si>
  <si>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</si>
  <si>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</si>
  <si>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</si>
  <si>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</si>
  <si>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</si>
  <si>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</si>
  <si>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</si>
  <si>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</si>
  <si>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</si>
  <si>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</si>
  <si>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</si>
  <si>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</si>
  <si>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</si>
  <si>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</si>
  <si>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</si>
  <si>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</si>
  <si>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</si>
  <si>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</si>
  <si>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</si>
  <si>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</si>
  <si>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</si>
  <si>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</si>
  <si>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</si>
  <si>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</si>
  <si>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</si>
  <si>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</si>
  <si>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</si>
  <si>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</si>
  <si>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</si>
  <si>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</si>
  <si>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</si>
  <si>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</si>
  <si>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</si>
  <si>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</si>
  <si>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</si>
  <si>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</si>
  <si>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</si>
  <si>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</si>
  <si>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</si>
  <si>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</si>
  <si>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</si>
  <si>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</si>
  <si>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</si>
  <si>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</si>
  <si>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</si>
  <si>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</si>
  <si>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</si>
  <si>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</si>
  <si>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</si>
  <si>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</si>
  <si>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</si>
  <si>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</si>
  <si>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</si>
  <si>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</si>
  <si>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</si>
  <si>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</si>
  <si>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</si>
  <si>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</si>
  <si>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</si>
  <si>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</si>
  <si>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</si>
  <si>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</si>
  <si>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</si>
  <si>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</si>
  <si>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</si>
  <si>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</si>
  <si>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</si>
  <si>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</si>
  <si>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</si>
  <si>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</si>
  <si>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</si>
  <si>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</si>
  <si>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</si>
  <si>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</si>
  <si>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</si>
  <si>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</si>
  <si>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</si>
  <si>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</si>
  <si>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</si>
  <si>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</si>
  <si>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</si>
  <si>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</si>
  <si>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</si>
  <si>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</si>
  <si>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</si>
  <si>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</si>
  <si>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</si>
  <si>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</si>
  <si>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</si>
  <si>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</si>
  <si>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</si>
  <si>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</si>
  <si>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</si>
  <si>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</si>
  <si>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</si>
  <si>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</si>
  <si>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</si>
  <si>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</si>
  <si>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</si>
  <si>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</si>
  <si>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</si>
  <si>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</si>
  <si>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</si>
  <si>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</si>
  <si>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</si>
  <si>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</si>
  <si>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</si>
  <si>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</si>
  <si>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</si>
  <si>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</si>
  <si>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</si>
  <si>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</si>
  <si>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</si>
  <si>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</si>
  <si>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</si>
  <si>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</si>
  <si>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</si>
  <si>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</si>
  <si>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</si>
  <si>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</si>
  <si>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</si>
  <si>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</si>
  <si>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</si>
  <si>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</si>
  <si>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</si>
  <si>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</si>
  <si>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</si>
  <si>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</si>
  <si>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</si>
  <si>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</si>
  <si>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</si>
  <si>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</si>
  <si>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</si>
  <si>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</si>
  <si>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</si>
  <si>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</si>
  <si>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</si>
  <si>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</si>
  <si>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</si>
  <si>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</si>
  <si>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</si>
  <si>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</si>
  <si>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</si>
  <si>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</si>
  <si>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</si>
  <si>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</si>
  <si>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</si>
  <si>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</si>
  <si>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</si>
  <si>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</si>
  <si>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</si>
  <si>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</si>
  <si>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</si>
  <si>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</si>
  <si>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</si>
  <si>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</si>
  <si>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</si>
  <si>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</si>
  <si>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</si>
  <si>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</si>
  <si>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</si>
  <si>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</si>
  <si>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</si>
  <si>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</si>
  <si>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</si>
  <si>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</si>
  <si>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</si>
  <si>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</si>
  <si>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</si>
  <si>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</si>
  <si>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</si>
  <si>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</si>
  <si>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</si>
  <si>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</si>
  <si>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</si>
  <si>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</si>
  <si>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</si>
  <si>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</si>
  <si>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</si>
  <si>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</si>
  <si>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</si>
  <si>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</si>
  <si>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</si>
  <si>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</si>
  <si>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</si>
  <si>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</si>
  <si>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</si>
  <si>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</si>
  <si>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</si>
  <si>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</si>
  <si>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</si>
  <si>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</si>
  <si>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</si>
  <si>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</si>
  <si>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</si>
  <si>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</si>
  <si>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</si>
  <si>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</si>
  <si>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</si>
  <si>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</si>
  <si>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</si>
  <si>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</si>
  <si>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</si>
  <si>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</si>
  <si>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</si>
  <si>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</si>
  <si>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</si>
  <si>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</si>
  <si>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</si>
  <si>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</si>
  <si>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</si>
  <si>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</si>
  <si>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</si>
  <si>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</si>
  <si>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</si>
  <si>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</si>
  <si>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</si>
  <si>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</si>
  <si>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</si>
  <si>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</si>
  <si>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</si>
  <si>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</si>
  <si>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</si>
  <si>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</si>
  <si>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</si>
  <si>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</si>
  <si>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</si>
  <si>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</si>
  <si>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</si>
  <si>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</si>
  <si>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</si>
  <si>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</si>
  <si>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</si>
  <si>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</si>
  <si>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</si>
  <si>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</si>
  <si>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</si>
  <si>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</si>
  <si>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</si>
  <si>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</si>
  <si>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</si>
  <si>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</si>
  <si>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</si>
  <si>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</si>
  <si>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</si>
  <si>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</si>
  <si>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</si>
  <si>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</si>
  <si>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</si>
  <si>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</si>
  <si>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</si>
  <si>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</si>
  <si>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</si>
  <si>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</si>
  <si>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</si>
  <si>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</si>
  <si>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</si>
  <si>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</si>
  <si>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</si>
  <si>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</si>
  <si>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</si>
  <si>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</si>
  <si>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</si>
  <si>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</si>
  <si>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</si>
  <si>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</si>
  <si>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</si>
  <si>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</si>
  <si>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</si>
  <si>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</si>
  <si>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</si>
  <si>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</si>
  <si>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</si>
  <si>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</si>
  <si>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</si>
  <si>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</si>
  <si>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</si>
  <si>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</si>
  <si>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</si>
  <si>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</si>
  <si>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</si>
  <si>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</si>
  <si>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</si>
  <si>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</si>
  <si>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</si>
  <si>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</si>
  <si>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</si>
  <si>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</si>
  <si>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</si>
  <si>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</si>
  <si>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</si>
  <si>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</si>
  <si>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</si>
  <si>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</si>
  <si>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</si>
  <si>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</si>
  <si>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</si>
  <si>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</si>
  <si>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</si>
  <si>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</si>
  <si>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</si>
  <si>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</si>
  <si>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</si>
  <si>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</si>
  <si>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</si>
  <si>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</si>
  <si>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</si>
  <si>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</si>
  <si>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</si>
  <si>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</si>
  <si>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</si>
  <si>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</si>
  <si>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</si>
  <si>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</si>
  <si>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</si>
  <si>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</si>
  <si>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</si>
  <si>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</si>
  <si>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</si>
  <si>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</si>
  <si>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</si>
  <si>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</si>
  <si>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</si>
  <si>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</si>
  <si>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</si>
  <si>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</si>
  <si>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</si>
  <si>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</si>
  <si>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</si>
  <si>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</si>
  <si>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</si>
  <si>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</si>
  <si>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</si>
  <si>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</si>
  <si>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</si>
  <si>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</si>
  <si>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</si>
  <si>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</si>
  <si>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</si>
  <si>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</si>
  <si>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</si>
  <si>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</si>
  <si>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</si>
  <si>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</si>
  <si>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</si>
  <si>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</si>
  <si>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</si>
  <si>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</si>
  <si>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</si>
  <si>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</si>
  <si>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</si>
  <si>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</si>
  <si>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</si>
  <si>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</si>
  <si>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</si>
  <si>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</si>
  <si>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</si>
  <si>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</si>
  <si>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</si>
  <si>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</si>
  <si>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</si>
  <si>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</si>
  <si>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</si>
  <si>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</si>
  <si>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</si>
  <si>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</si>
  <si>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</si>
  <si>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</si>
  <si>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</si>
  <si>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</si>
  <si>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</si>
  <si>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</si>
  <si>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</si>
  <si>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</si>
  <si>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</si>
  <si>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</si>
  <si>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</si>
  <si>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</si>
  <si>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</si>
  <si>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</si>
  <si>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</si>
  <si>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</si>
  <si>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</si>
  <si>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</si>
  <si>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</si>
  <si>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</si>
  <si>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</si>
  <si>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</si>
  <si>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</si>
  <si>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</si>
  <si>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</si>
  <si>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</si>
  <si>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</si>
  <si>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</si>
  <si>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</si>
  <si>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</si>
  <si>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</si>
  <si>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</si>
  <si>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</si>
  <si>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</si>
  <si>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</si>
  <si>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</si>
  <si>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</si>
  <si>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</si>
  <si>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</si>
  <si>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</si>
  <si>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</si>
  <si>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</si>
  <si>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</si>
  <si>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</si>
  <si>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</si>
  <si>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</si>
  <si>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</si>
  <si>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</si>
  <si>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</si>
  <si>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</si>
  <si>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</si>
  <si>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</si>
  <si>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</si>
  <si>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</si>
  <si>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</si>
  <si>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</si>
  <si>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</si>
  <si>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</si>
  <si>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</si>
  <si>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</si>
  <si>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</si>
  <si>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</si>
  <si>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</si>
  <si>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</si>
  <si>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</si>
  <si>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</si>
  <si>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</si>
  <si>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</si>
  <si>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</si>
  <si>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</si>
  <si>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</si>
  <si>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</si>
  <si>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</si>
  <si>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</si>
  <si>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</si>
  <si>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</si>
  <si>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</si>
  <si>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</si>
  <si>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</si>
  <si>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</si>
  <si>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</si>
  <si>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</si>
  <si>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</si>
  <si>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</si>
  <si>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</si>
  <si>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</si>
  <si>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</si>
  <si>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</si>
  <si>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</si>
  <si>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</si>
  <si>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</si>
  <si>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</si>
  <si>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</si>
  <si>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</si>
  <si>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</si>
  <si>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</si>
  <si>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</si>
  <si>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</si>
  <si>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</si>
  <si>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</si>
  <si>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</si>
  <si>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</si>
  <si>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</si>
  <si>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</si>
  <si>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</si>
  <si>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</si>
  <si>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</si>
  <si>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</si>
  <si>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</si>
  <si>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</si>
  <si>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</si>
  <si>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</si>
  <si>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</si>
  <si>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</si>
  <si>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</si>
  <si>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</si>
  <si>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</si>
  <si>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</si>
  <si>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</si>
  <si>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</si>
  <si>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</si>
  <si>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</si>
  <si>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</si>
  <si>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</si>
  <si>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</si>
  <si>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</si>
  <si>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</si>
  <si>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</si>
  <si>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</si>
  <si>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</si>
  <si>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</si>
  <si>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</si>
  <si>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</si>
  <si>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</si>
  <si>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</si>
  <si>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</si>
  <si>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</si>
  <si>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</si>
  <si>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</si>
  <si>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</si>
  <si>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</si>
  <si>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</si>
  <si>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</si>
  <si>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</si>
  <si>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</si>
  <si>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</si>
  <si>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</si>
  <si>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</si>
  <si>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</si>
  <si>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</si>
  <si>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</si>
  <si>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</si>
  <si>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</si>
  <si>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</si>
  <si>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</si>
  <si>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</si>
  <si>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</si>
  <si>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</si>
  <si>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</si>
  <si>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</si>
  <si>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</si>
  <si>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</si>
  <si>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</si>
  <si>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</si>
  <si>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</si>
  <si>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</si>
  <si>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</si>
  <si>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</si>
  <si>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</si>
  <si>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</si>
  <si>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</si>
  <si>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</si>
  <si>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</si>
  <si>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</si>
  <si>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</si>
  <si>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</si>
  <si>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</si>
  <si>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</si>
  <si>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</si>
  <si>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</si>
  <si>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</si>
  <si>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</si>
  <si>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</si>
  <si>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</si>
  <si>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</si>
  <si>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</si>
  <si>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</si>
  <si>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</si>
  <si>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</si>
  <si>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</si>
  <si>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</si>
  <si>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</si>
  <si>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</si>
  <si>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</si>
  <si>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</si>
  <si>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</si>
  <si>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</si>
  <si>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</si>
  <si>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</si>
  <si>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</si>
  <si>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</si>
  <si>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</si>
  <si>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</si>
  <si>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</si>
  <si>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</si>
  <si>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</si>
  <si>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</si>
  <si>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</si>
  <si>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</si>
  <si>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</si>
  <si>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</si>
  <si>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</si>
  <si>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</si>
  <si>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</si>
  <si>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</si>
  <si>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</si>
  <si>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</si>
  <si>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</si>
  <si>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</si>
  <si>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</si>
  <si>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</si>
  <si>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</si>
  <si>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</si>
  <si>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</si>
  <si>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</si>
  <si>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</si>
  <si>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</si>
  <si>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</si>
  <si>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</si>
  <si>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</si>
  <si>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</si>
  <si>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</si>
  <si>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</si>
  <si>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</si>
  <si>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</si>
  <si>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</si>
  <si>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</si>
  <si>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</si>
  <si>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</si>
  <si>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</si>
  <si>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</si>
  <si>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</si>
  <si>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</si>
  <si>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</si>
  <si>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</si>
  <si>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</si>
  <si>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</si>
  <si>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</si>
  <si>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</si>
  <si>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</si>
  <si>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</si>
  <si>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</si>
  <si>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</si>
  <si>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</si>
  <si>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</si>
  <si>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</si>
  <si>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</si>
  <si>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</si>
  <si>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</si>
  <si>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</si>
  <si>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</si>
  <si>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</si>
  <si>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</si>
  <si>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</si>
  <si>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</si>
  <si>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</si>
  <si>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</si>
  <si>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</si>
  <si>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</si>
  <si>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</si>
  <si>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</si>
  <si>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</si>
  <si>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</si>
  <si>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</si>
  <si>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</si>
  <si>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</si>
  <si>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</si>
  <si>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</si>
  <si>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</si>
  <si>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</si>
  <si>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</si>
  <si>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</si>
  <si>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</si>
  <si>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</si>
  <si>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</si>
  <si>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</si>
  <si>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</si>
  <si>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</si>
  <si>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</si>
  <si>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</si>
  <si>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</si>
  <si>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</si>
  <si>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</si>
  <si>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</si>
  <si>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</si>
  <si>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</si>
  <si>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</si>
  <si>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</si>
  <si>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</si>
  <si>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</si>
  <si>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</si>
  <si>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</si>
  <si>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</si>
  <si>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</si>
  <si>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</si>
  <si>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</si>
  <si>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</si>
  <si>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</si>
  <si>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</si>
  <si>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</si>
  <si>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</si>
  <si>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</si>
  <si>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</si>
  <si>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</si>
  <si>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</si>
  <si>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</si>
  <si>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</si>
  <si>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</si>
  <si>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</si>
  <si>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</si>
  <si>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</si>
  <si>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</si>
  <si>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</si>
  <si>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</si>
  <si>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</si>
  <si>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</si>
  <si>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</si>
  <si>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</si>
  <si>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</si>
  <si>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</si>
  <si>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</si>
  <si>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</si>
  <si>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</si>
  <si>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</si>
  <si>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</si>
  <si>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</si>
  <si>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</si>
  <si>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</si>
  <si>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</si>
  <si>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</si>
  <si>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</si>
  <si>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</si>
  <si>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</si>
  <si>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</si>
  <si>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</si>
  <si>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</si>
  <si>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</si>
  <si>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</si>
  <si>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</si>
  <si>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</si>
  <si>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</si>
  <si>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</si>
  <si>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</si>
  <si>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</si>
  <si>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</si>
  <si>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</si>
  <si>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</si>
  <si>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</si>
  <si>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</si>
  <si>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</si>
  <si>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</si>
  <si>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</si>
  <si>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</si>
  <si>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</si>
  <si>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</si>
  <si>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</si>
  <si>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</si>
  <si>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</si>
  <si>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</si>
  <si>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</si>
  <si>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</si>
  <si>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</si>
  <si>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</si>
  <si>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</si>
  <si>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</si>
  <si>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</si>
  <si>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</si>
  <si>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</si>
  <si>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</si>
  <si>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</si>
  <si>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</si>
  <si>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</si>
  <si>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</si>
  <si>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</si>
  <si>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</si>
  <si>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</si>
  <si>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</si>
  <si>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</si>
  <si>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</si>
  <si>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</si>
  <si>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</si>
  <si>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</si>
  <si>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</si>
  <si>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</si>
  <si>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</si>
  <si>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</si>
  <si>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</si>
  <si>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</si>
  <si>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</si>
  <si>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</si>
  <si>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</si>
  <si>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</si>
  <si>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</si>
  <si>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</si>
  <si>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</si>
  <si>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</si>
  <si>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</si>
  <si>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</si>
  <si>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</si>
  <si>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</si>
  <si>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</si>
  <si>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</si>
  <si>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</si>
  <si>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</si>
  <si>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</si>
  <si>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</si>
  <si>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</si>
  <si>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</si>
  <si>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</si>
  <si>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</si>
  <si>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</si>
  <si>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</si>
  <si>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</si>
  <si>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</si>
  <si>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</si>
  <si>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</si>
  <si>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</si>
  <si>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</si>
  <si>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</si>
  <si>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</si>
  <si>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</si>
  <si>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</si>
  <si>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</si>
  <si>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</si>
  <si>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</si>
  <si>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</si>
  <si>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</si>
  <si>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</si>
  <si>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</si>
  <si>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</si>
  <si>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</si>
  <si>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</si>
  <si>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</si>
  <si>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</si>
  <si>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</si>
  <si>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</si>
  <si>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</si>
  <si>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</si>
  <si>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</si>
  <si>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</si>
  <si>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</si>
  <si>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</si>
  <si>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</si>
  <si>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</si>
  <si>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</si>
  <si>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</si>
  <si>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</si>
  <si>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</si>
  <si>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</si>
  <si>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</si>
  <si>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</si>
  <si>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</si>
  <si>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</si>
  <si>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</si>
  <si>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</si>
  <si>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</si>
  <si>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</si>
  <si>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</si>
  <si>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</si>
  <si>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</si>
  <si>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</si>
  <si>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</si>
  <si>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</si>
  <si>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</si>
  <si>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</si>
  <si>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</si>
  <si>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</si>
  <si>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</si>
  <si>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</si>
  <si>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</si>
  <si>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</si>
  <si>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</si>
  <si>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</si>
  <si>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</si>
  <si>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</si>
  <si>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</si>
  <si>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</si>
  <si>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</si>
  <si>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</si>
  <si>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</si>
  <si>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</si>
  <si>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</si>
  <si>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</si>
  <si>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</si>
  <si>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</si>
  <si>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</si>
  <si>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</si>
  <si>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</si>
  <si>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</si>
  <si>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</si>
  <si>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</si>
  <si>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</si>
  <si>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</si>
  <si>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</si>
  <si>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</si>
  <si>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</si>
  <si>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</si>
  <si>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</si>
  <si>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</si>
  <si>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</si>
  <si>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</si>
  <si>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</si>
  <si>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</si>
  <si>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</si>
  <si>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</si>
  <si>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</si>
  <si>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</si>
  <si>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</si>
  <si>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</si>
  <si>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</si>
  <si>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</si>
  <si>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</si>
  <si>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</si>
  <si>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</si>
  <si>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</si>
  <si>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</si>
  <si>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</si>
  <si>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</si>
  <si>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</si>
  <si>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</si>
  <si>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</si>
  <si>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</si>
  <si>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</si>
  <si>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</si>
  <si>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</si>
  <si>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</si>
  <si>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</si>
  <si>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</si>
  <si>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</si>
  <si>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</si>
  <si>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</si>
  <si>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</si>
  <si>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</si>
  <si>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</si>
  <si>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</si>
  <si>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</si>
  <si>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</si>
  <si>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</si>
  <si>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</si>
  <si>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</si>
  <si>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</si>
  <si>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</si>
  <si>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</si>
  <si>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</si>
  <si>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</si>
  <si>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</si>
  <si>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</si>
  <si>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</si>
  <si>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</si>
  <si>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</si>
  <si>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</si>
  <si>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</si>
  <si>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</si>
  <si>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</si>
  <si>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</si>
  <si>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</si>
  <si>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</si>
  <si>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</si>
  <si>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</si>
  <si>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</si>
  <si>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</si>
  <si>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</si>
  <si>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</si>
  <si>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</si>
  <si>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</si>
  <si>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</si>
  <si>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</si>
  <si>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</si>
  <si>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</si>
  <si>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</si>
  <si>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</si>
  <si>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</si>
  <si>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</si>
  <si>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</si>
  <si>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</si>
  <si>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</si>
  <si>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</si>
  <si>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</si>
  <si>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</si>
  <si>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</si>
  <si>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</si>
  <si>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</si>
  <si>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</si>
  <si>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</si>
  <si>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</si>
  <si>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</si>
  <si>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</si>
  <si>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</si>
  <si>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</si>
  <si>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</si>
  <si>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</si>
  <si>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</si>
  <si>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</si>
  <si>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</si>
  <si>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</si>
  <si>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</si>
  <si>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</si>
  <si>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</si>
  <si>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</si>
  <si>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</si>
  <si>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</si>
  <si>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</si>
  <si>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</si>
  <si>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</si>
  <si>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</si>
  <si>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</si>
  <si>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</si>
  <si>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</si>
  <si>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</si>
  <si>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</si>
  <si>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</si>
  <si>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</si>
  <si>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</si>
  <si>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</si>
  <si>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</si>
  <si>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</si>
  <si>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</si>
  <si>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</si>
  <si>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</si>
  <si>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</si>
  <si>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</si>
  <si>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</si>
  <si>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</si>
  <si>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</si>
  <si>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</si>
  <si>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</si>
  <si>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</si>
  <si>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</si>
  <si>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</si>
  <si>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</si>
  <si>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</si>
  <si>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</si>
  <si>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</si>
  <si>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</si>
  <si>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</si>
  <si>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</si>
  <si>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</si>
  <si>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</si>
  <si>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</si>
  <si>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</si>
  <si>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</si>
  <si>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</si>
  <si>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</si>
  <si>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</si>
  <si>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</si>
  <si>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</si>
  <si>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</si>
  <si>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</si>
  <si>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</si>
  <si>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</si>
  <si>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</si>
  <si>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</si>
  <si>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</si>
  <si>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</si>
  <si>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</si>
  <si>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</si>
  <si>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</si>
  <si>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</si>
  <si>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</si>
  <si>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</si>
  <si>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</si>
  <si>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</si>
  <si>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</si>
  <si>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</si>
  <si>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</si>
  <si>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</si>
  <si>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</si>
  <si>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</si>
  <si>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</si>
  <si>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</si>
  <si>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</si>
  <si>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</si>
  <si>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</si>
  <si>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</si>
  <si>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</si>
  <si>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</si>
  <si>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</si>
  <si>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</si>
  <si>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</si>
  <si>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</si>
  <si>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</si>
  <si>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</si>
  <si>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</si>
  <si>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</si>
  <si>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</si>
  <si>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</si>
  <si>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</si>
  <si>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</si>
  <si>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</si>
  <si>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</si>
  <si>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</si>
  <si>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</si>
  <si>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</si>
  <si>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</si>
  <si>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</si>
  <si>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</si>
  <si>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</si>
  <si>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</si>
  <si>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</si>
  <si>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</si>
  <si>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</si>
  <si>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</si>
  <si>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</si>
  <si>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</si>
  <si>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</si>
  <si>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</si>
  <si>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</si>
  <si>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</si>
  <si>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</si>
  <si>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</si>
  <si>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</si>
  <si>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</si>
  <si>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</si>
  <si>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</si>
  <si>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</si>
  <si>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</si>
  <si>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</si>
  <si>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</si>
  <si>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</si>
  <si>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</si>
  <si>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</si>
  <si>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</si>
  <si>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</si>
  <si>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</si>
  <si>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</si>
  <si>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</si>
  <si>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</si>
  <si>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</si>
  <si>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</si>
  <si>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</si>
  <si>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</si>
  <si>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</si>
  <si>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</si>
  <si>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</si>
  <si>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</si>
  <si>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</si>
  <si>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</si>
  <si>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</si>
  <si>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</si>
  <si>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</si>
  <si>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</si>
  <si>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</si>
  <si>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</si>
  <si>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</si>
  <si>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</si>
  <si>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</si>
  <si>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</si>
  <si>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</si>
  <si>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</si>
  <si>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</si>
  <si>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</si>
  <si>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</si>
  <si>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</si>
  <si>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</si>
  <si>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</si>
  <si>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</si>
  <si>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</si>
  <si>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</si>
  <si>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</si>
  <si>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</si>
  <si>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</si>
  <si>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</si>
  <si>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</si>
  <si>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</si>
  <si>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</si>
  <si>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</si>
  <si>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</si>
  <si>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</si>
  <si>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</si>
  <si>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</si>
  <si>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</si>
  <si>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</si>
  <si>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</si>
  <si>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</si>
  <si>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</si>
  <si>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</si>
  <si>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</si>
  <si>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</si>
  <si>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</si>
  <si>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</si>
  <si>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</si>
  <si>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</si>
  <si>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</si>
  <si>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</si>
  <si>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</si>
  <si>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</si>
  <si>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</si>
  <si>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</si>
  <si>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</si>
  <si>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</si>
  <si>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</si>
  <si>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</si>
  <si>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</si>
  <si>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</si>
  <si>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</si>
  <si>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</si>
  <si>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</si>
  <si>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</si>
  <si>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</si>
  <si>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</si>
  <si>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</si>
  <si>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</si>
  <si>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</si>
  <si>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</si>
  <si>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</si>
  <si>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</si>
  <si>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</si>
  <si>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</si>
  <si>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</si>
  <si>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</si>
  <si>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</si>
  <si>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</si>
  <si>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</si>
  <si>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</si>
  <si>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</si>
  <si>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</si>
  <si>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</si>
  <si>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</si>
  <si>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</si>
  <si>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</si>
  <si>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</si>
  <si>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</si>
  <si>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</si>
  <si>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</si>
  <si>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</si>
  <si>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</si>
  <si>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</si>
  <si>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</si>
  <si>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</si>
  <si>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</si>
  <si>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</si>
  <si>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</si>
  <si>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</si>
  <si>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</si>
  <si>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</si>
  <si>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</si>
  <si>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</si>
  <si>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</si>
  <si>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</si>
  <si>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</si>
  <si>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</si>
  <si>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</si>
  <si>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</si>
  <si>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</si>
  <si>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</si>
  <si>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</si>
  <si>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</si>
  <si>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</si>
  <si>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</si>
  <si>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</si>
  <si>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</si>
  <si>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</si>
  <si>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</si>
  <si>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</si>
  <si>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</si>
  <si>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</si>
  <si>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</si>
  <si>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</si>
  <si>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</si>
  <si>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</si>
  <si>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</si>
  <si>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</si>
  <si>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</si>
  <si>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</si>
  <si>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</si>
  <si>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</si>
  <si>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</si>
  <si>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</si>
  <si>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</si>
  <si>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</si>
  <si>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</si>
  <si>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</si>
  <si>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</si>
  <si>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</si>
  <si>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</si>
  <si>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</si>
  <si>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</si>
  <si>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</si>
  <si>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</si>
  <si>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</si>
  <si>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</si>
  <si>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</si>
  <si>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</si>
  <si>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</si>
  <si>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</si>
  <si>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</si>
  <si>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</si>
  <si>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</si>
  <si>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</si>
  <si>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</si>
  <si>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</si>
  <si>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</si>
  <si>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</si>
  <si>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</si>
  <si>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</si>
  <si>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</si>
  <si>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</si>
  <si>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</si>
  <si>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</si>
  <si>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</si>
  <si>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</si>
  <si>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</si>
  <si>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</si>
  <si>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</si>
  <si>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</si>
  <si>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</si>
  <si>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</si>
  <si>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</si>
  <si>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</si>
  <si>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</si>
  <si>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</si>
  <si>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</si>
  <si>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</si>
  <si>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</si>
  <si>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</si>
  <si>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</si>
  <si>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</si>
  <si>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</si>
  <si>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</si>
  <si>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</si>
  <si>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</si>
  <si>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</si>
  <si>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</si>
  <si>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</si>
  <si>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</si>
  <si>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</si>
  <si>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</si>
  <si>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</si>
  <si>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</si>
  <si>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</si>
  <si>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</si>
  <si>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</si>
  <si>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</si>
  <si>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</si>
  <si>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</si>
  <si>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</si>
  <si>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</si>
  <si>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</si>
  <si>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</si>
  <si>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</si>
  <si>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</si>
  <si>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</si>
  <si>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</si>
  <si>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</si>
  <si>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</si>
  <si>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</si>
  <si>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</si>
  <si>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</si>
  <si>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</si>
  <si>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</si>
  <si>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</si>
  <si>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</si>
  <si>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</si>
  <si>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</si>
  <si>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</si>
  <si>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</si>
  <si>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</si>
  <si>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</si>
  <si>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</si>
  <si>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</si>
  <si>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</si>
  <si>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</si>
  <si>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</si>
  <si>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</si>
  <si>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</si>
  <si>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</si>
  <si>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</si>
  <si>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</si>
  <si>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</si>
  <si>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</si>
  <si>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</si>
  <si>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</si>
  <si>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</si>
  <si>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</si>
  <si>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</si>
  <si>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</si>
  <si>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</si>
  <si>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</si>
  <si>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</si>
  <si>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</si>
  <si>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</si>
  <si>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</si>
  <si>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</si>
  <si>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</si>
  <si>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</si>
  <si>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</si>
  <si>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</si>
  <si>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</si>
  <si>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</si>
  <si>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</si>
  <si>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</si>
  <si>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</si>
  <si>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</si>
  <si>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</si>
  <si>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</si>
  <si>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</si>
  <si>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</si>
  <si>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</si>
  <si>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</si>
  <si>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</si>
  <si>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</si>
  <si>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</si>
  <si>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</si>
  <si>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</si>
  <si>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</si>
  <si>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</si>
  <si>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</si>
  <si>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</si>
  <si>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</si>
  <si>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</si>
  <si>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</si>
  <si>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</si>
  <si>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</si>
  <si>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</si>
  <si>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</si>
  <si>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</si>
  <si>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</si>
  <si>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</si>
  <si>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</si>
  <si>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</si>
  <si>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</si>
  <si>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</si>
  <si>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</si>
  <si>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</si>
  <si>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</si>
  <si>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</si>
  <si>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</si>
  <si>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</si>
  <si>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</si>
  <si>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</si>
  <si>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</si>
  <si>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</si>
  <si>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</si>
  <si>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</si>
  <si>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</si>
  <si>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</si>
  <si>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</si>
  <si>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</si>
  <si>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</si>
  <si>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</si>
  <si>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</si>
  <si>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</si>
  <si>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</si>
  <si>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</si>
  <si>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</si>
  <si>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</si>
  <si>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</si>
  <si>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</si>
  <si>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</si>
  <si>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</si>
  <si>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</si>
  <si>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</si>
  <si>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</si>
  <si>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</si>
  <si>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</si>
  <si>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</si>
  <si>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</si>
  <si>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</si>
  <si>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</si>
  <si>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</si>
  <si>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</si>
  <si>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</si>
  <si>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</si>
  <si>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</si>
  <si>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</si>
  <si>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</si>
  <si>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</si>
  <si>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</si>
  <si>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</si>
  <si>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</si>
  <si>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</si>
  <si>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</si>
  <si>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</si>
  <si>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</si>
  <si>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</si>
  <si>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</si>
  <si>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</si>
  <si>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</si>
  <si>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</si>
  <si>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</si>
  <si>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</si>
  <si>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</si>
  <si>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</si>
  <si>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</si>
  <si>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</si>
  <si>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</si>
  <si>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</si>
  <si>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</si>
  <si>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</si>
  <si>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</si>
  <si>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</si>
  <si>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</si>
  <si>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</si>
  <si>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</si>
  <si>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</si>
  <si>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</si>
  <si>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</si>
  <si>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</si>
  <si>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</si>
  <si>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</si>
  <si>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</si>
  <si>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</si>
  <si>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</si>
  <si>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</si>
  <si>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</si>
  <si>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</si>
  <si>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</si>
  <si>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</si>
  <si>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</si>
  <si>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</si>
  <si>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</si>
  <si>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</si>
  <si>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</si>
  <si>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</si>
  <si>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</si>
  <si>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</si>
  <si>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</si>
  <si>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</si>
  <si>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</si>
  <si>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</si>
  <si>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</si>
  <si>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</si>
  <si>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</si>
  <si>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</si>
  <si>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</si>
  <si>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</si>
  <si>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</si>
  <si>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</si>
  <si>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</si>
  <si>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</si>
  <si>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</si>
  <si>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</si>
  <si>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</si>
  <si>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</si>
  <si>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</si>
  <si>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</si>
  <si>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</si>
  <si>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</si>
  <si>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</si>
  <si>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</si>
  <si>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</si>
  <si>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</si>
  <si>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</si>
  <si>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</si>
  <si>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</si>
  <si>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</si>
  <si>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</si>
  <si>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</si>
  <si>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</si>
  <si>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</si>
  <si>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</si>
  <si>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</si>
  <si>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</si>
  <si>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</si>
  <si>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</si>
  <si>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</si>
  <si>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</si>
  <si>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</si>
  <si>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</si>
  <si>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</si>
  <si>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</si>
  <si>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</si>
  <si>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</si>
  <si>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</si>
  <si>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</si>
  <si>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</si>
  <si>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</si>
  <si>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</si>
  <si>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</si>
  <si>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</si>
  <si>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</si>
  <si>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</si>
  <si>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</si>
  <si>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</si>
  <si>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</si>
  <si>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</si>
  <si>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</si>
  <si>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</si>
  <si>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</si>
  <si>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</si>
  <si>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</si>
  <si>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</si>
  <si>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</si>
  <si>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</si>
  <si>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</si>
  <si>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</si>
  <si>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</si>
  <si>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</si>
  <si>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</si>
  <si>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</si>
  <si>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</si>
  <si>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</si>
  <si>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</si>
  <si>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</si>
  <si>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</si>
  <si>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</si>
  <si>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</si>
  <si>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</si>
  <si>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</si>
  <si>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</si>
  <si>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</si>
  <si>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</si>
  <si>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</si>
  <si>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</si>
  <si>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</si>
  <si>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</si>
  <si>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</si>
  <si>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</si>
  <si>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</si>
  <si>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</si>
  <si>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</si>
  <si>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</si>
  <si>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</si>
  <si>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</si>
  <si>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</si>
  <si>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</si>
  <si>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</si>
  <si>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</si>
  <si>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</si>
  <si>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</si>
  <si>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</si>
  <si>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</si>
  <si>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</si>
  <si>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</si>
  <si>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</si>
  <si>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</si>
  <si>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</si>
  <si>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</si>
  <si>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</si>
  <si>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</si>
  <si>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</si>
  <si>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</si>
  <si>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</si>
  <si>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</si>
  <si>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</si>
  <si>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</si>
  <si>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</si>
  <si>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</si>
  <si>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</si>
  <si>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</si>
  <si>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</si>
  <si>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</si>
  <si>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</si>
  <si>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</si>
  <si>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</si>
  <si>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</si>
  <si>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</si>
  <si>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</si>
  <si>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</si>
  <si>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</si>
  <si>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</si>
  <si>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</si>
  <si>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</si>
  <si>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</si>
  <si>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</si>
  <si>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</si>
  <si>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</si>
  <si>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</si>
  <si>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</si>
  <si>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</si>
  <si>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</si>
  <si>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</si>
  <si>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</si>
  <si>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</si>
  <si>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</si>
  <si>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</si>
  <si>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</si>
  <si>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</si>
  <si>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</si>
  <si>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</si>
  <si>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</si>
  <si>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</si>
  <si>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</si>
  <si>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</si>
  <si>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</si>
  <si>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</si>
  <si>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</si>
  <si>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</si>
  <si>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</si>
  <si>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</si>
  <si>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</si>
  <si>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</si>
  <si>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</si>
  <si>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</si>
  <si>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</si>
  <si>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</si>
  <si>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</si>
  <si>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</si>
  <si>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</si>
  <si>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</si>
  <si>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</si>
  <si>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</si>
  <si>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</si>
  <si>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</si>
  <si>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</si>
  <si>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</si>
  <si>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</si>
  <si>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</si>
  <si>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</si>
  <si>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</si>
  <si>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</si>
  <si>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</si>
  <si>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</si>
  <si>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</si>
  <si>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</si>
  <si>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</si>
  <si>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</si>
  <si>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</si>
  <si>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</si>
  <si>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</si>
  <si>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</si>
  <si>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</si>
  <si>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</si>
  <si>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</si>
  <si>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</si>
  <si>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</si>
  <si>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</si>
  <si>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</si>
  <si>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</si>
  <si>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</si>
  <si>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</si>
  <si>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</si>
  <si>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</si>
  <si>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</si>
  <si>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</si>
  <si>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</si>
  <si>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</si>
  <si>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</si>
  <si>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</si>
  <si>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</si>
  <si>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</si>
  <si>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</si>
  <si>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</si>
  <si>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</si>
  <si>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</si>
  <si>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</si>
  <si>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</si>
  <si>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</si>
  <si>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</si>
  <si>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</si>
  <si>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</si>
  <si>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</si>
  <si>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</si>
  <si>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</si>
  <si>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</si>
  <si>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</si>
  <si>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</si>
  <si>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</si>
  <si>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</si>
  <si>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</si>
  <si>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</si>
  <si>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</si>
  <si>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</si>
  <si>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</si>
  <si>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</si>
  <si>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</si>
  <si>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</si>
  <si>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</si>
  <si>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</si>
  <si>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</si>
  <si>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</si>
  <si>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</si>
  <si>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</si>
  <si>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</si>
  <si>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</si>
  <si>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</si>
  <si>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</si>
  <si>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</si>
  <si>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</si>
  <si>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</si>
  <si>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</si>
  <si>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</si>
  <si>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</si>
  <si>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</si>
  <si>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</si>
  <si>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</si>
  <si>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</si>
  <si>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</si>
  <si>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</si>
  <si>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</si>
  <si>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</si>
  <si>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</si>
  <si>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</si>
  <si>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</si>
  <si>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</si>
  <si>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</si>
  <si>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</si>
  <si>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</si>
  <si>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</si>
  <si>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</si>
  <si>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</si>
  <si>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</si>
  <si>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</si>
  <si>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</si>
  <si>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</si>
  <si>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</si>
  <si>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</si>
  <si>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</si>
  <si>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</si>
  <si>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</si>
  <si>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</si>
  <si>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</si>
  <si>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</si>
  <si>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</si>
  <si>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</si>
  <si>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</si>
  <si>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</si>
  <si>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</si>
  <si>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</si>
  <si>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</si>
  <si>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</si>
  <si>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</si>
  <si>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</si>
  <si>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</si>
  <si>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</si>
  <si>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</si>
  <si>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</si>
  <si>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</si>
  <si>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</si>
  <si>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</si>
  <si>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</si>
  <si>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</si>
  <si>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</si>
  <si>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</si>
  <si>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</si>
  <si>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</si>
  <si>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</si>
  <si>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</si>
  <si>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</si>
  <si>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</si>
  <si>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</si>
  <si>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</si>
  <si>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</si>
  <si>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</si>
  <si>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</si>
  <si>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</si>
  <si>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</si>
  <si>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</si>
  <si>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</si>
  <si>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</si>
  <si>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</si>
  <si>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</si>
  <si>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</si>
  <si>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</si>
  <si>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</si>
  <si>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</si>
  <si>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</si>
  <si>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</si>
  <si>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</si>
  <si>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</si>
  <si>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</si>
  <si>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</si>
  <si>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</si>
  <si>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</si>
  <si>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</si>
  <si>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</si>
  <si>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</si>
  <si>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</si>
  <si>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</si>
  <si>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</si>
  <si>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</si>
  <si>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</si>
  <si>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</si>
  <si>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</si>
  <si>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</si>
  <si>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</si>
  <si>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</si>
  <si>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</si>
  <si>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</si>
  <si>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</si>
  <si>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</si>
  <si>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</si>
  <si>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</si>
  <si>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</si>
  <si>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</si>
  <si>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</si>
  <si>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</si>
  <si>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</si>
  <si>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</si>
  <si>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</si>
  <si>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</si>
  <si>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</si>
  <si>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</si>
  <si>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</si>
  <si>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</si>
  <si>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</si>
  <si>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</si>
  <si>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</si>
  <si>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</si>
  <si>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</si>
  <si>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</si>
  <si>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</si>
  <si>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</si>
  <si>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</si>
  <si>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</si>
  <si>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</si>
  <si>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</si>
  <si>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</si>
  <si>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</si>
  <si>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</si>
  <si>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</si>
  <si>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</si>
  <si>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</si>
  <si>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</si>
  <si>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</si>
  <si>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</si>
  <si>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</si>
  <si>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</si>
  <si>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</si>
  <si>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</si>
  <si>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</si>
  <si>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</si>
  <si>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</si>
  <si>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</si>
  <si>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</si>
  <si>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</si>
  <si>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</si>
  <si>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</si>
  <si>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</si>
  <si>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</si>
  <si>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</si>
  <si>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</si>
  <si>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</si>
  <si>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</si>
  <si>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</si>
  <si>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</si>
  <si>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</si>
  <si>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</si>
  <si>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</si>
  <si>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</si>
  <si>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</si>
  <si>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</si>
  <si>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</si>
  <si>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</si>
  <si>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</si>
  <si>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</si>
  <si>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</si>
  <si>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</si>
  <si>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</si>
  <si>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</si>
  <si>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</si>
  <si>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</si>
  <si>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</si>
  <si>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</si>
  <si>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</si>
  <si>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</si>
  <si>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</si>
  <si>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</si>
  <si>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</si>
  <si>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</si>
  <si>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</si>
  <si>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</si>
  <si>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</si>
  <si>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</si>
  <si>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</si>
  <si>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</si>
  <si>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</si>
  <si>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</si>
  <si>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</si>
  <si>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</si>
  <si>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</si>
  <si>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</si>
  <si>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</si>
  <si>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</si>
  <si>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</si>
  <si>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</si>
  <si>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</si>
  <si>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</si>
  <si>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</si>
  <si>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</si>
  <si>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</si>
  <si>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</si>
  <si>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</si>
  <si>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</si>
  <si>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</si>
  <si>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</si>
  <si>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</si>
  <si>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</si>
  <si>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</si>
  <si>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</si>
  <si>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</si>
  <si>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</si>
  <si>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</si>
  <si>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</si>
  <si>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</si>
  <si>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</si>
  <si>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</si>
  <si>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</si>
  <si>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</si>
  <si>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</si>
  <si>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</si>
  <si>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</si>
  <si>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</si>
  <si>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</si>
  <si>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</si>
  <si>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</si>
  <si>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</si>
  <si>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</si>
  <si>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</si>
  <si>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</si>
  <si>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</si>
  <si>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</si>
  <si>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</si>
  <si>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</si>
  <si>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</si>
  <si>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</si>
  <si>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</si>
  <si>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</si>
  <si>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</si>
  <si>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</si>
  <si>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</si>
  <si>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</si>
  <si>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</si>
  <si>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</si>
  <si>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</si>
  <si>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</si>
  <si>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</si>
  <si>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</si>
  <si>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</si>
  <si>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</si>
  <si>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</si>
  <si>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</si>
  <si>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</si>
  <si>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</si>
  <si>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</si>
  <si>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</si>
  <si>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</si>
  <si>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</si>
  <si>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</si>
  <si>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</si>
  <si>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</si>
  <si>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</si>
  <si>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</si>
  <si>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</si>
  <si>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</si>
  <si>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</si>
  <si>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</si>
  <si>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</si>
  <si>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</si>
  <si>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</si>
  <si>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</si>
  <si>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</si>
  <si>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</si>
  <si>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</si>
  <si>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</si>
  <si>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</si>
  <si>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</si>
  <si>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</si>
  <si>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</si>
  <si>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</si>
  <si>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</si>
  <si>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</si>
  <si>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</si>
  <si>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</si>
  <si>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</si>
  <si>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</si>
  <si>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</si>
  <si>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</si>
  <si>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</si>
  <si>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</si>
  <si>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</si>
  <si>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</si>
  <si>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</si>
  <si>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</si>
  <si>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</si>
  <si>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</si>
  <si>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</si>
  <si>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</si>
  <si>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</si>
  <si>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</si>
  <si>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</si>
  <si>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</si>
  <si>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</si>
  <si>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</si>
  <si>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</si>
  <si>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</si>
  <si>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</si>
  <si>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</si>
  <si>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</si>
  <si>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</si>
  <si>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</si>
  <si>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</si>
  <si>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</si>
  <si>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</si>
  <si>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</si>
  <si>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</si>
  <si>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</si>
  <si>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</si>
  <si>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</si>
  <si>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</si>
  <si>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</si>
  <si>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</si>
  <si>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</si>
  <si>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</si>
  <si>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</si>
  <si>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</si>
  <si>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</si>
  <si>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</si>
  <si>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</si>
  <si>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</si>
  <si>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</si>
  <si>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</si>
  <si>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</si>
  <si>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</si>
  <si>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</si>
  <si>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</si>
  <si>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</si>
  <si>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</si>
  <si>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</si>
  <si>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</si>
  <si>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</si>
  <si>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</si>
  <si>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</si>
  <si>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</si>
  <si>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</si>
  <si>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</si>
  <si>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</si>
  <si>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</si>
  <si>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</si>
  <si>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</si>
  <si>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</si>
  <si>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</si>
  <si>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</si>
  <si>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</si>
  <si>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</si>
  <si>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</si>
  <si>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</si>
  <si>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</si>
  <si>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</si>
  <si>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</si>
  <si>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</si>
  <si>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</si>
  <si>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</si>
  <si>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</si>
  <si>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</si>
  <si>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</si>
  <si>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</si>
  <si>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</si>
  <si>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</si>
  <si>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</si>
  <si>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</si>
  <si>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</si>
  <si>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</si>
  <si>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</si>
  <si>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</si>
  <si>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</si>
  <si>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</si>
  <si>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</si>
  <si>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</si>
  <si>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</si>
  <si>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</si>
  <si>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</si>
  <si>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</si>
  <si>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</si>
  <si>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</si>
  <si>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</si>
  <si>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</si>
  <si>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</si>
  <si>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</si>
  <si>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</si>
  <si>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</si>
  <si>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</si>
  <si>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</si>
  <si>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</si>
  <si>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</si>
  <si>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</si>
  <si>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</si>
  <si>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</si>
  <si>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</si>
  <si>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</si>
  <si>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</si>
  <si>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</si>
  <si>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</si>
  <si>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</si>
  <si>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</si>
  <si>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</si>
  <si>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</si>
  <si>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</si>
  <si>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</si>
  <si>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</si>
  <si>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</si>
  <si>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</si>
  <si>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</si>
  <si>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</si>
  <si>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</si>
  <si>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</si>
  <si>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</si>
  <si>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</si>
  <si>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</si>
  <si>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</si>
  <si>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</si>
  <si>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</si>
  <si>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</si>
  <si>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</si>
  <si>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</si>
  <si>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</si>
  <si>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</si>
  <si>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</si>
  <si>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</si>
  <si>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</si>
  <si>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</si>
  <si>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</si>
  <si>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</si>
  <si>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</si>
  <si>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</si>
  <si>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</si>
  <si>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</si>
  <si>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</si>
  <si>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</si>
  <si>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</si>
  <si>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</si>
  <si>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</si>
  <si>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</si>
  <si>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</si>
  <si>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</si>
  <si>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</si>
  <si>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</si>
  <si>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</si>
  <si>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</si>
  <si>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</si>
  <si>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</si>
  <si>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</si>
  <si>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</si>
  <si>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</si>
  <si>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</si>
  <si>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</si>
  <si>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</si>
  <si>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</si>
  <si>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</si>
  <si>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</si>
  <si>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</si>
  <si>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</si>
  <si>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</si>
  <si>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</si>
  <si>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</si>
  <si>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</si>
  <si>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</si>
  <si>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</si>
  <si>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</si>
  <si>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</si>
  <si>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</si>
  <si>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</si>
  <si>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</si>
  <si>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</si>
  <si>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</si>
  <si>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</si>
  <si>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</si>
  <si>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</si>
  <si>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</si>
  <si>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</si>
  <si>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</si>
  <si>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</si>
  <si>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</si>
  <si>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</si>
  <si>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</si>
  <si>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</si>
  <si>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</si>
  <si>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</si>
  <si>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</si>
  <si>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</si>
  <si>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</si>
  <si>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</si>
  <si>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</si>
  <si>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</si>
  <si>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</si>
  <si>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</si>
  <si>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</si>
  <si>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</si>
  <si>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</si>
  <si>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</si>
  <si>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</si>
  <si>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</si>
  <si>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</si>
  <si>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</si>
  <si>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</si>
  <si>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</si>
  <si>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</si>
  <si>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</si>
  <si>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</si>
  <si>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</si>
  <si>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</si>
  <si>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</si>
  <si>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</si>
  <si>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</si>
  <si>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</si>
  <si>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</si>
  <si>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</si>
  <si>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</si>
  <si>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</si>
  <si>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</si>
  <si>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</si>
  <si>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</si>
  <si>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</si>
  <si>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</si>
  <si>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</si>
  <si>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</si>
  <si>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</si>
  <si>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</si>
  <si>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</si>
  <si>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</si>
  <si>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</si>
  <si>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</si>
  <si>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</si>
  <si>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</si>
  <si>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</si>
  <si>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</si>
  <si>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</si>
  <si>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</si>
  <si>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</si>
  <si>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</si>
  <si>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</si>
  <si>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</si>
  <si>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</si>
  <si>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</si>
  <si>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</si>
  <si>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</si>
  <si>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</si>
  <si>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</si>
  <si>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</si>
  <si>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</si>
  <si>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</si>
  <si>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</si>
  <si>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</si>
  <si>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</si>
  <si>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</si>
  <si>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</si>
  <si>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</si>
  <si>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</si>
  <si>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</si>
  <si>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</si>
  <si>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</si>
  <si>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</si>
  <si>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</si>
  <si>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</si>
  <si>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</si>
  <si>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</si>
  <si>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</si>
  <si>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</si>
  <si>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</si>
  <si>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</si>
  <si>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</si>
  <si>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</si>
  <si>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</si>
  <si>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</si>
  <si>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</si>
  <si>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</si>
  <si>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</si>
  <si>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</si>
  <si>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</si>
  <si>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</si>
  <si>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</si>
  <si>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</si>
  <si>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</si>
  <si>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</si>
  <si>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</si>
  <si>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</si>
  <si>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</si>
  <si>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</si>
  <si>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</si>
  <si>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</si>
  <si>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</si>
  <si>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</si>
  <si>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</si>
  <si>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</si>
  <si>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</si>
  <si>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</si>
  <si>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</si>
  <si>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</si>
  <si>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</si>
  <si>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</si>
  <si>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</si>
  <si>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</si>
  <si>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</si>
  <si>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</si>
  <si>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</si>
  <si>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</si>
  <si>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</si>
  <si>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</si>
  <si>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</si>
  <si>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</si>
  <si>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</si>
  <si>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</si>
  <si>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</si>
  <si>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</si>
  <si>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</si>
  <si>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</si>
  <si>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</si>
  <si>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</si>
  <si>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</si>
  <si>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</si>
  <si>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</si>
  <si>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</si>
  <si>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</si>
  <si>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</si>
  <si>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</si>
  <si>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</si>
  <si>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</si>
  <si>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</si>
  <si>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</si>
  <si>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</si>
  <si>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</si>
  <si>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</si>
  <si>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</si>
  <si>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</si>
  <si>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</si>
  <si>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</si>
  <si>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</si>
  <si>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</si>
  <si>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</si>
  <si>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</si>
  <si>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</si>
  <si>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</si>
  <si>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</si>
  <si>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</si>
  <si>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</si>
  <si>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</si>
  <si>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</si>
  <si>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</si>
  <si>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</si>
  <si>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</si>
  <si>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</si>
  <si>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</si>
  <si>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</si>
  <si>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</si>
  <si>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</si>
  <si>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</si>
  <si>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</si>
  <si>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</si>
  <si>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</si>
  <si>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</si>
  <si>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</si>
  <si>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</si>
  <si>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</si>
  <si>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</si>
  <si>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</si>
  <si>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</si>
  <si>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</si>
  <si>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</si>
  <si>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</si>
  <si>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</si>
  <si>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</si>
  <si>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</si>
  <si>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</si>
  <si>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</si>
  <si>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</si>
  <si>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</si>
  <si>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</si>
  <si>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</si>
  <si>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</si>
  <si>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</si>
  <si>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</si>
  <si>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</si>
  <si>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</si>
  <si>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</si>
  <si>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</si>
  <si>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</si>
  <si>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</si>
  <si>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</si>
  <si>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</si>
  <si>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</si>
  <si>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</si>
  <si>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</si>
  <si>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</si>
  <si>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</si>
  <si>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</si>
  <si>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</si>
  <si>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</si>
  <si>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</si>
  <si>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</si>
  <si>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</si>
  <si>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</si>
  <si>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</si>
  <si>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</si>
  <si>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</si>
  <si>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</si>
  <si>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</si>
  <si>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</si>
  <si>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</si>
  <si>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</si>
  <si>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</si>
  <si>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</si>
  <si>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</si>
  <si>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</si>
  <si>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</si>
  <si>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</si>
  <si>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</si>
  <si>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</si>
  <si>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</si>
  <si>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</si>
  <si>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</si>
  <si>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</si>
  <si>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</si>
  <si>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</si>
  <si>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</si>
  <si>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</si>
  <si>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</si>
  <si>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</si>
  <si>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</si>
  <si>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</si>
  <si>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</si>
  <si>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</si>
  <si>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</si>
  <si>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</si>
  <si>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</si>
  <si>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</si>
  <si>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</si>
  <si>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</si>
  <si>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</si>
  <si>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</si>
  <si>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</si>
  <si>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</si>
  <si>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</si>
  <si>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</si>
  <si>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</si>
  <si>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</si>
  <si>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</si>
  <si>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</si>
  <si>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</si>
  <si>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</si>
  <si>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</si>
  <si>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</si>
  <si>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</si>
  <si>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</si>
  <si>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</si>
  <si>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</si>
  <si>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</si>
  <si>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</si>
  <si>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</si>
  <si>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</si>
  <si>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</si>
  <si>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</si>
  <si>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</si>
  <si>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</si>
  <si>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</si>
  <si>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</si>
  <si>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</si>
  <si>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</si>
  <si>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</si>
  <si>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</si>
  <si>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</si>
  <si>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</si>
  <si>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</si>
  <si>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</si>
  <si>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</si>
  <si>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</si>
  <si>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</si>
  <si>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</si>
  <si>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</si>
  <si>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</si>
  <si>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</si>
  <si>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</si>
  <si>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</si>
  <si>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</si>
  <si>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</si>
  <si>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</si>
  <si>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</si>
  <si>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</si>
  <si>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</si>
  <si>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</si>
  <si>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</si>
  <si>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</si>
  <si>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</si>
  <si>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</si>
  <si>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</si>
  <si>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</si>
  <si>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</si>
  <si>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</si>
  <si>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</si>
  <si>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</si>
  <si>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</si>
  <si>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</si>
  <si>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</si>
  <si>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</si>
  <si>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</si>
  <si>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</si>
  <si>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</si>
  <si>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</si>
  <si>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</si>
  <si>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</si>
  <si>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</si>
  <si>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</si>
  <si>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</si>
  <si>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</si>
  <si>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</si>
  <si>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</si>
  <si>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</si>
  <si>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</si>
  <si>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</si>
  <si>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</si>
  <si>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</si>
  <si>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</si>
  <si>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</si>
  <si>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</si>
  <si>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</si>
  <si>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</si>
  <si>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</si>
  <si>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</si>
  <si>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</si>
  <si>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</si>
  <si>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</si>
  <si>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</si>
  <si>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</si>
  <si>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</si>
  <si>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</si>
  <si>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</si>
  <si>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</si>
  <si>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</si>
  <si>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</si>
  <si>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</si>
  <si>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</si>
  <si>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</si>
  <si>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</si>
  <si>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</si>
  <si>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</si>
  <si>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</si>
  <si>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</si>
  <si>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</si>
  <si>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</si>
  <si>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</si>
  <si>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</si>
  <si>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</si>
  <si>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</si>
  <si>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</si>
  <si>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</si>
  <si>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</si>
  <si>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</si>
  <si>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</si>
  <si>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</si>
  <si>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</si>
  <si>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</si>
  <si>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</si>
  <si>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</si>
  <si>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</si>
  <si>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</si>
  <si>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</si>
  <si>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</si>
  <si>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</si>
  <si>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</si>
  <si>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</si>
  <si>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</si>
  <si>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</si>
  <si>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</si>
  <si>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</si>
  <si>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</si>
  <si>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</si>
  <si>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</si>
  <si>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</si>
  <si>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</si>
  <si>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</si>
  <si>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</si>
  <si>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</si>
  <si>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</si>
  <si>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</si>
  <si>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</si>
  <si>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</si>
  <si>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</si>
  <si>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</si>
  <si>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</si>
  <si>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</si>
  <si>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</si>
  <si>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</si>
  <si>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</si>
  <si>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</si>
  <si>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</si>
  <si>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</si>
  <si>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</si>
  <si>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</si>
  <si>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</si>
  <si>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</si>
  <si>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</si>
  <si>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</si>
  <si>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</si>
  <si>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</si>
  <si>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</si>
  <si>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</si>
  <si>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</si>
  <si>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</si>
  <si>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</si>
  <si>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</si>
  <si>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</si>
  <si>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</si>
  <si>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</si>
  <si>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</si>
  <si>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</si>
  <si>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</si>
  <si>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</si>
  <si>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</si>
  <si>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</si>
  <si>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</si>
  <si>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</si>
  <si>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</si>
  <si>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</si>
  <si>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</si>
  <si>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</si>
  <si>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</si>
  <si>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</si>
  <si>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</si>
  <si>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</si>
  <si>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</si>
  <si>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</si>
  <si>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</si>
  <si>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</si>
  <si>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</si>
  <si>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</si>
  <si>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</si>
  <si>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</si>
  <si>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</si>
  <si>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</si>
  <si>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</si>
  <si>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</si>
  <si>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</si>
  <si>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</si>
  <si>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</si>
  <si>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</si>
  <si>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</si>
  <si>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</si>
  <si>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</si>
  <si>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</si>
  <si>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</si>
  <si>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</si>
  <si>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</si>
  <si>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</si>
  <si>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</si>
  <si>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</si>
  <si>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</si>
  <si>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</si>
  <si>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</si>
  <si>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</si>
  <si>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</si>
  <si>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</si>
  <si>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</si>
  <si>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</si>
  <si>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</si>
  <si>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</si>
  <si>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</si>
  <si>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</si>
  <si>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</si>
  <si>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</si>
  <si>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</si>
  <si>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</si>
  <si>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</si>
  <si>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</si>
  <si>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</si>
  <si>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</si>
  <si>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</si>
  <si>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</si>
  <si>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</si>
  <si>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</si>
  <si>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</si>
  <si>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</si>
  <si>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</si>
  <si>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</si>
  <si>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</si>
  <si>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</si>
  <si>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</si>
  <si>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</si>
  <si>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</si>
  <si>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</si>
  <si>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</si>
  <si>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</si>
  <si>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</si>
  <si>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</si>
  <si>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</si>
  <si>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</si>
  <si>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</si>
  <si>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</si>
  <si>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</si>
  <si>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</si>
  <si>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</si>
  <si>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</si>
  <si>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</si>
  <si>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</si>
  <si>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</si>
  <si>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</si>
  <si>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</si>
  <si>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</si>
  <si>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</si>
  <si>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</si>
  <si>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</si>
  <si>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</si>
  <si>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</si>
  <si>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</si>
  <si>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</si>
  <si>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</si>
  <si>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</si>
  <si>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</si>
  <si>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</si>
  <si>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</si>
  <si>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</si>
  <si>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</si>
  <si>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</si>
  <si>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</si>
  <si>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</si>
  <si>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</si>
  <si>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</si>
  <si>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</si>
  <si>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</si>
  <si>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</si>
  <si>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</si>
  <si>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</si>
  <si>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</si>
  <si>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</si>
  <si>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</si>
  <si>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</si>
  <si>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</si>
  <si>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</si>
  <si>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</si>
  <si>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</si>
  <si>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</si>
  <si>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</si>
  <si>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</si>
  <si>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</si>
  <si>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</si>
  <si>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</si>
  <si>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</si>
  <si>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</si>
  <si>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</si>
  <si>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</si>
  <si>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</si>
  <si>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</si>
  <si>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</si>
  <si>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</si>
  <si>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</si>
  <si>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</si>
  <si>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</si>
  <si>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</si>
  <si>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</si>
  <si>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</si>
  <si>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</si>
  <si>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</si>
  <si>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</si>
  <si>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</si>
  <si>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</si>
  <si>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</si>
  <si>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</si>
  <si>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</si>
  <si>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</si>
  <si>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</si>
  <si>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</si>
  <si>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</si>
  <si>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</si>
  <si>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</si>
  <si>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</si>
  <si>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</si>
  <si>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</si>
  <si>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</si>
  <si>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</si>
  <si>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</si>
  <si>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</si>
  <si>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</si>
  <si>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</si>
  <si>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</si>
  <si>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</si>
  <si>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</si>
  <si>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</si>
  <si>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</si>
  <si>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</si>
  <si>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</si>
  <si>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</si>
  <si>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</si>
  <si>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</si>
  <si>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</si>
  <si>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</si>
  <si>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</si>
  <si>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</si>
  <si>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</si>
  <si>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</si>
  <si>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</si>
  <si>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</si>
  <si>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</si>
  <si>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</si>
  <si>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</si>
  <si>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</si>
  <si>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</si>
  <si>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</si>
  <si>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</si>
  <si>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</si>
  <si>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</si>
  <si>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</si>
  <si>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</si>
  <si>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</si>
  <si>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</si>
  <si>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</si>
  <si>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</si>
  <si>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</si>
  <si>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</si>
  <si>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</si>
  <si>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</si>
  <si>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</si>
  <si>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</si>
  <si>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</si>
  <si>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</si>
  <si>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</si>
  <si>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</si>
  <si>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</si>
  <si>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</si>
  <si>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</si>
  <si>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</si>
  <si>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</si>
  <si>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</si>
  <si>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</si>
  <si>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</si>
  <si>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</si>
  <si>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</si>
  <si>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</si>
  <si>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</si>
  <si>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</si>
  <si>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</si>
  <si>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</si>
  <si>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</si>
  <si>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</si>
  <si>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</si>
  <si>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</si>
  <si>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</si>
  <si>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</si>
  <si>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</si>
  <si>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</si>
  <si>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</si>
  <si>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</si>
  <si>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</si>
  <si>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</si>
  <si>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</si>
  <si>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</si>
  <si>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</si>
  <si>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</si>
  <si>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</si>
  <si>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</si>
  <si>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</si>
  <si>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</si>
  <si>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</si>
  <si>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</si>
  <si>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</si>
  <si>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</si>
  <si>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</si>
  <si>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</si>
  <si>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</si>
  <si>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</si>
  <si>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</si>
  <si>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</si>
  <si>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</si>
  <si>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</si>
  <si>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</si>
  <si>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</si>
  <si>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</si>
  <si>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</si>
  <si>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</si>
  <si>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</si>
  <si>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</si>
  <si>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</si>
  <si>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</si>
  <si>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</si>
  <si>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</si>
  <si>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</si>
  <si>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</si>
  <si>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</si>
  <si>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</si>
  <si>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</si>
  <si>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</si>
  <si>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</si>
  <si>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</si>
  <si>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</si>
  <si>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</si>
  <si>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</si>
  <si>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</si>
  <si>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</si>
  <si>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</si>
  <si>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</si>
  <si>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</si>
  <si>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</si>
  <si>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</si>
  <si>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</si>
  <si>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</si>
  <si>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</si>
  <si>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</si>
  <si>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</si>
  <si>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</si>
  <si>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</si>
  <si>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</si>
  <si>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</si>
  <si>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</si>
  <si>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</si>
  <si>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</si>
  <si>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</si>
  <si>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</si>
  <si>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</si>
  <si>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</si>
  <si>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</si>
  <si>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</si>
  <si>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</si>
  <si>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</si>
  <si>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</si>
  <si>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</si>
  <si>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</si>
  <si>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</si>
  <si>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</si>
  <si>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</si>
  <si>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</si>
  <si>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</si>
  <si>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</si>
  <si>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</si>
  <si>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</si>
  <si>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</si>
  <si>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</si>
  <si>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</si>
  <si>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</si>
  <si>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</si>
  <si>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</si>
  <si>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</si>
  <si>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</si>
  <si>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</si>
  <si>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</si>
  <si>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</si>
  <si>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</si>
  <si>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</si>
  <si>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</si>
  <si>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</si>
  <si>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</si>
  <si>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</si>
  <si>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</si>
  <si>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</si>
  <si>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</si>
  <si>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</si>
  <si>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</si>
  <si>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</si>
  <si>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</si>
  <si>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</si>
  <si>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</si>
  <si>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</si>
  <si>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</si>
  <si>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</si>
  <si>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</si>
  <si>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</si>
  <si>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</si>
  <si>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</si>
  <si>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</si>
  <si>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</si>
  <si>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</si>
  <si>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</si>
  <si>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</si>
  <si>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</si>
  <si>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</si>
  <si>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</si>
  <si>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</si>
  <si>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</si>
  <si>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</si>
  <si>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</si>
  <si>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</si>
  <si>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</si>
  <si>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</si>
  <si>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</si>
  <si>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</si>
  <si>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</si>
  <si>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</si>
  <si>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</si>
  <si>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</si>
  <si>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</si>
  <si>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</si>
  <si>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</si>
  <si>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</si>
  <si>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</si>
  <si>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</si>
  <si>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</si>
  <si>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</si>
  <si>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</si>
  <si>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</si>
  <si>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</si>
  <si>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</si>
  <si>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</si>
  <si>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</si>
  <si>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</si>
  <si>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</si>
  <si>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</si>
  <si>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</si>
  <si>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</si>
  <si>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</si>
  <si>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</si>
  <si>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</si>
  <si>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</si>
  <si>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</si>
  <si>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</si>
  <si>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</si>
  <si>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</si>
  <si>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</si>
  <si>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</si>
  <si>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</si>
  <si>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</si>
  <si>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</si>
  <si>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</si>
  <si>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</si>
  <si>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</si>
  <si>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</si>
  <si>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</si>
  <si>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</si>
  <si>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</si>
  <si>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</si>
  <si>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</si>
  <si>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</si>
  <si>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</si>
  <si>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</si>
  <si>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</si>
  <si>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</si>
  <si>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</si>
  <si>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</si>
  <si>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</si>
  <si>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</si>
  <si>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</si>
  <si>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</si>
  <si>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</si>
  <si>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</si>
  <si>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</si>
  <si>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</si>
  <si>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</si>
  <si>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</si>
  <si>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</si>
  <si>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</si>
  <si>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</si>
  <si>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</si>
  <si>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</si>
  <si>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</si>
  <si>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</si>
  <si>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</si>
  <si>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</si>
  <si>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</si>
  <si>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</si>
  <si>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</si>
  <si>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</si>
  <si>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</si>
  <si>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</si>
  <si>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</si>
  <si>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</si>
  <si>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</si>
  <si>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</si>
  <si>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</si>
  <si>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</si>
  <si>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</si>
  <si>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</si>
  <si>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</si>
  <si>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</si>
  <si>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</si>
  <si>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</si>
  <si>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</si>
  <si>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</si>
  <si>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</si>
  <si>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</si>
  <si>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</si>
  <si>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</si>
  <si>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</si>
  <si>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</si>
  <si>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</si>
  <si>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</si>
  <si>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</si>
  <si>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</si>
  <si>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</si>
  <si>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</si>
  <si>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</si>
  <si>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</si>
  <si>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</si>
  <si>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</si>
  <si>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</si>
  <si>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</si>
  <si>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</si>
  <si>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</si>
  <si>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</si>
  <si>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</si>
  <si>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</si>
  <si>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</si>
  <si>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</si>
  <si>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</si>
  <si>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</si>
  <si>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</si>
  <si>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</si>
  <si>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</si>
  <si>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</si>
  <si>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</si>
  <si>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</si>
  <si>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</si>
  <si>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</si>
  <si>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</si>
  <si>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</si>
  <si>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</si>
  <si>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</si>
  <si>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</si>
  <si>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</si>
  <si>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</si>
  <si>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</si>
  <si>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</si>
  <si>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</si>
  <si>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</si>
  <si>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</si>
  <si>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</si>
  <si>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</si>
  <si>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</si>
  <si>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</si>
  <si>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</si>
  <si>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</si>
  <si>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</si>
  <si>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</si>
  <si>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</si>
  <si>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</si>
  <si>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</si>
  <si>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</si>
  <si>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</si>
  <si>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</si>
  <si>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</si>
  <si>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</si>
  <si>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</si>
  <si>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</si>
  <si>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</si>
  <si>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</si>
  <si>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</si>
  <si>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</si>
  <si>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</si>
  <si>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</si>
  <si>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</si>
  <si>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</si>
  <si>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</si>
  <si>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</si>
  <si>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</si>
  <si>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</si>
  <si>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</si>
  <si>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</si>
  <si>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</si>
  <si>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</si>
  <si>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</si>
  <si>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</si>
  <si>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</si>
  <si>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</si>
  <si>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</si>
  <si>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</si>
  <si>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</si>
  <si>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</si>
  <si>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</si>
  <si>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</si>
  <si>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</si>
  <si>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</si>
  <si>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</si>
  <si>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</si>
  <si>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</si>
  <si>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</si>
  <si>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</si>
  <si>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</si>
  <si>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</si>
  <si>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</si>
  <si>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</si>
  <si>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</si>
  <si>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</si>
  <si>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</si>
  <si>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</si>
  <si>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</si>
  <si>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</si>
  <si>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</si>
  <si>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</si>
  <si>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</si>
  <si>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</si>
  <si>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</si>
  <si>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</si>
  <si>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</si>
  <si>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</si>
  <si>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</si>
  <si>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</si>
  <si>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</si>
  <si>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</si>
  <si>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</si>
  <si>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</si>
  <si>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</si>
  <si>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</si>
  <si>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</si>
  <si>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</si>
  <si>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</si>
  <si>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</si>
  <si>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</si>
  <si>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</si>
  <si>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</si>
  <si>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</si>
  <si>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</si>
  <si>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</si>
  <si>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</si>
  <si>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</si>
  <si>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</si>
  <si>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</si>
  <si>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</si>
  <si>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</si>
  <si>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</si>
  <si>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</si>
  <si>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</si>
  <si>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</si>
  <si>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</si>
  <si>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</si>
  <si>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</si>
  <si>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</si>
  <si>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</si>
  <si>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</si>
  <si>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</si>
  <si>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</si>
  <si>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</si>
  <si>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</si>
  <si>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</si>
  <si>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</si>
  <si>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</si>
  <si>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</si>
  <si>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</si>
  <si>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</si>
  <si>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</si>
  <si>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</si>
  <si>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</si>
  <si>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</si>
  <si>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</si>
  <si>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</si>
  <si>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</si>
  <si>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</si>
  <si>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</si>
  <si>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</si>
  <si>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</si>
  <si>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</si>
  <si>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</si>
  <si>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</si>
  <si>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</si>
  <si>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</si>
  <si>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</si>
  <si>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</si>
  <si>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</si>
  <si>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</si>
  <si>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</si>
  <si>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</si>
  <si>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</si>
  <si>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</si>
  <si>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</si>
  <si>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</si>
  <si>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</si>
  <si>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</si>
  <si>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</si>
  <si>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</si>
  <si>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</si>
  <si>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</si>
  <si>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</si>
  <si>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</si>
  <si>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</si>
  <si>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</si>
  <si>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</si>
  <si>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</si>
  <si>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</si>
  <si>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</si>
  <si>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</si>
  <si>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</si>
  <si>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</si>
  <si>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</si>
  <si>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</si>
  <si>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</si>
  <si>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</si>
  <si>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</si>
  <si>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</si>
  <si>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</si>
  <si>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</si>
  <si>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</si>
  <si>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</si>
  <si>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</si>
  <si>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</si>
  <si>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</si>
  <si>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</si>
  <si>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</si>
  <si>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</si>
  <si>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</si>
  <si>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</si>
  <si>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</si>
  <si>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</si>
  <si>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</si>
  <si>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</si>
  <si>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</si>
  <si>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</si>
  <si>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</si>
  <si>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</si>
  <si>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</si>
  <si>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</si>
  <si>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</si>
  <si>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</si>
  <si>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</si>
  <si>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</si>
  <si>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</si>
  <si>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</si>
  <si>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</si>
  <si>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</si>
  <si>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</si>
  <si>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</si>
  <si>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</si>
  <si>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</si>
  <si>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</si>
  <si>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</si>
  <si>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</si>
  <si>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</si>
  <si>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</si>
  <si>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</si>
  <si>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</si>
  <si>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</si>
  <si>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</si>
  <si>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</si>
  <si>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</si>
  <si>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</si>
  <si>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</si>
  <si>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</si>
  <si>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</si>
  <si>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</si>
  <si>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</si>
  <si>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</si>
  <si>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</si>
  <si>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</si>
  <si>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</si>
  <si>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</si>
  <si>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</si>
  <si>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</si>
  <si>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</si>
  <si>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</si>
  <si>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</si>
  <si>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</si>
  <si>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</si>
  <si>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</si>
  <si>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</si>
  <si>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</si>
  <si>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</si>
  <si>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</si>
  <si>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</si>
  <si>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</si>
  <si>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</si>
  <si>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</si>
  <si>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</si>
  <si>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</si>
  <si>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</si>
  <si>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</si>
  <si>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</si>
  <si>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</si>
  <si>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</si>
  <si>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</si>
  <si>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</si>
  <si>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</si>
  <si>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</si>
  <si>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</si>
  <si>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</si>
  <si>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</si>
  <si>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</si>
  <si>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</si>
  <si>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</si>
  <si>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</si>
  <si>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</si>
  <si>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</si>
  <si>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</si>
  <si>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</si>
  <si>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</si>
  <si>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</si>
  <si>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</si>
  <si>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</si>
  <si>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</si>
  <si>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</si>
  <si>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</si>
  <si>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</si>
  <si>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</si>
  <si>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</si>
  <si>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</si>
  <si>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</si>
  <si>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</si>
  <si>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</si>
  <si>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</si>
  <si>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</si>
  <si>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</si>
  <si>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</si>
  <si>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</si>
  <si>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</si>
  <si>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</si>
  <si>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</si>
  <si>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</si>
  <si>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</si>
  <si>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</si>
  <si>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</si>
  <si>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</si>
  <si>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</si>
  <si>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</si>
  <si>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</si>
  <si>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</si>
  <si>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</si>
  <si>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</si>
  <si>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</si>
  <si>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</si>
  <si>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</si>
  <si>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</si>
  <si>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</si>
  <si>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</si>
  <si>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</si>
  <si>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</si>
  <si>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</si>
  <si>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</si>
  <si>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</si>
  <si>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</si>
  <si>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</si>
  <si>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</si>
  <si>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</si>
  <si>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</si>
  <si>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</si>
  <si>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</si>
  <si>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</si>
  <si>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</si>
  <si>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</si>
  <si>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</si>
  <si>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</si>
  <si>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</si>
  <si>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</si>
  <si>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</si>
  <si>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</si>
  <si>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</si>
  <si>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</si>
  <si>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</si>
  <si>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</si>
  <si>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</si>
  <si>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</si>
  <si>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</si>
  <si>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</si>
  <si>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</si>
  <si>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</si>
  <si>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</si>
  <si>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</si>
  <si>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</si>
  <si>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</si>
  <si>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</si>
  <si>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</si>
  <si>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</si>
  <si>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</si>
  <si>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</si>
  <si>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</si>
  <si>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</si>
  <si>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</si>
  <si>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</si>
  <si>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</si>
  <si>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</si>
  <si>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</si>
  <si>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</si>
  <si>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</si>
  <si>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</si>
  <si>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</si>
  <si>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</si>
  <si>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</si>
  <si>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</si>
  <si>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</si>
  <si>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</si>
  <si>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</si>
  <si>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</si>
  <si>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</si>
  <si>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</si>
  <si>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</si>
  <si>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</si>
  <si>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</si>
  <si>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</si>
  <si>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</si>
  <si>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</si>
  <si>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</si>
  <si>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</si>
  <si>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</si>
  <si>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</si>
  <si>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</si>
  <si>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</si>
  <si>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</si>
  <si>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</si>
  <si>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</si>
  <si>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</si>
  <si>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</si>
  <si>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</si>
  <si>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</si>
  <si>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</si>
  <si>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</si>
  <si>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</si>
  <si>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</si>
  <si>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</si>
  <si>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</si>
  <si>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</si>
  <si>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</si>
  <si>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</si>
  <si>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</si>
  <si>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</si>
  <si>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</si>
  <si>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</si>
  <si>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</si>
  <si>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</si>
  <si>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</si>
  <si>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</si>
  <si>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</si>
  <si>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</si>
  <si>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</si>
  <si>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</si>
  <si>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</si>
  <si>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</si>
  <si>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</si>
  <si>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</si>
  <si>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</si>
  <si>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</si>
  <si>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</si>
  <si>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</si>
  <si>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</si>
  <si>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</si>
  <si>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</si>
  <si>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</si>
  <si>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</si>
  <si>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</si>
  <si>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</si>
  <si>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</si>
  <si>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</si>
  <si>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</si>
  <si>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</si>
  <si>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</si>
  <si>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</si>
  <si>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</si>
  <si>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</si>
  <si>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</si>
  <si>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</si>
  <si>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</si>
  <si>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</si>
  <si>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</si>
  <si>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</si>
  <si>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</si>
  <si>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</si>
  <si>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</si>
  <si>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</si>
  <si>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</si>
  <si>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</si>
  <si>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</si>
  <si>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</si>
  <si>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</si>
  <si>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</si>
  <si>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</si>
  <si>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</si>
  <si>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</si>
  <si>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</si>
  <si>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</si>
  <si>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</si>
  <si>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</si>
  <si>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</si>
  <si>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</si>
  <si>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</si>
  <si>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</si>
  <si>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</si>
  <si>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</si>
  <si>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</si>
  <si>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</si>
  <si>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</si>
  <si>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</si>
  <si>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</si>
  <si>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</si>
  <si>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</si>
  <si>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</si>
  <si>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</si>
  <si>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</si>
  <si>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</si>
  <si>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</si>
  <si>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</si>
  <si>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</si>
  <si>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</si>
  <si>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</si>
  <si>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</si>
  <si>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</si>
  <si>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</si>
  <si>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</si>
  <si>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</si>
  <si>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</si>
  <si>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</si>
  <si>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</si>
  <si>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</si>
  <si>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</si>
  <si>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</si>
  <si>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</si>
  <si>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</si>
  <si>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</si>
  <si>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</si>
  <si>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</si>
  <si>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</si>
  <si>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</si>
  <si>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</si>
  <si>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</si>
  <si>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</si>
  <si>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</si>
  <si>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</si>
  <si>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</si>
  <si>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</si>
  <si>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</si>
  <si>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</si>
  <si>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</si>
  <si>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</si>
  <si>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</si>
  <si>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</si>
  <si>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</si>
  <si>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</si>
  <si>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</si>
  <si>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</si>
  <si>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</si>
  <si>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</si>
  <si>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</si>
  <si>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</si>
  <si>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</si>
  <si>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</si>
  <si>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</si>
  <si>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</si>
  <si>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</si>
  <si>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</si>
  <si>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</si>
  <si>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</si>
  <si>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</si>
  <si>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</si>
  <si>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</si>
  <si>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</si>
  <si>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</si>
  <si>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</si>
  <si>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</si>
  <si>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</si>
  <si>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</si>
  <si>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</si>
  <si>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</si>
  <si>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</si>
  <si>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</si>
  <si>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</si>
  <si>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</si>
  <si>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</si>
  <si>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</si>
  <si>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</si>
  <si>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</si>
  <si>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</si>
  <si>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</si>
  <si>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</si>
  <si>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</si>
  <si>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</si>
  <si>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</si>
  <si>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</si>
  <si>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</si>
  <si>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</si>
  <si>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</si>
  <si>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</si>
  <si>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</si>
  <si>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</si>
  <si>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</si>
  <si>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</si>
  <si>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</si>
  <si>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</si>
  <si>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</si>
  <si>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</si>
  <si>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</si>
  <si>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</si>
  <si>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</si>
  <si>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</si>
  <si>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</si>
  <si>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</si>
  <si>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</si>
  <si>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</si>
  <si>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</si>
  <si>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</si>
  <si>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</si>
  <si>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</si>
  <si>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</si>
  <si>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</si>
  <si>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</si>
  <si>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</si>
  <si>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</si>
  <si>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</si>
  <si>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</si>
  <si>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</si>
  <si>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</si>
  <si>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</si>
  <si>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</si>
  <si>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</si>
  <si>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</si>
  <si>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</si>
  <si>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</si>
  <si>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</si>
  <si>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</si>
  <si>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</si>
  <si>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</si>
  <si>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</si>
  <si>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</si>
  <si>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</si>
  <si>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</si>
  <si>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</si>
  <si>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</si>
  <si>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</si>
  <si>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</si>
  <si>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</si>
  <si>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</si>
  <si>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</si>
  <si>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</si>
  <si>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</si>
  <si>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</si>
  <si>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</si>
  <si>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</si>
  <si>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</si>
  <si>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</si>
  <si>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</si>
  <si>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</si>
  <si>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</si>
  <si>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</si>
  <si>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</si>
  <si>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</si>
  <si>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</si>
  <si>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</si>
  <si>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</si>
  <si>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</si>
  <si>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</si>
  <si>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</si>
  <si>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</si>
  <si>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</si>
  <si>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</si>
  <si>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</si>
  <si>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</si>
  <si>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</si>
  <si>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</si>
  <si>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</si>
  <si>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</si>
  <si>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</si>
  <si>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</si>
  <si>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</si>
  <si>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</si>
  <si>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</si>
  <si>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</si>
  <si>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</si>
  <si>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</si>
  <si>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</si>
  <si>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</si>
  <si>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</si>
  <si>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</si>
  <si>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</si>
  <si>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</si>
  <si>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</si>
  <si>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</si>
  <si>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</si>
  <si>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</si>
  <si>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</si>
  <si>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</si>
  <si>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</si>
  <si>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</si>
  <si>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</si>
  <si>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</si>
  <si>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</si>
  <si>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</si>
  <si>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</si>
  <si>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</si>
  <si>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</si>
  <si>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</si>
  <si>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</si>
  <si>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</si>
  <si>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</si>
  <si>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</si>
  <si>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</si>
  <si>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</si>
  <si>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</si>
  <si>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</si>
  <si>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</si>
  <si>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</si>
  <si>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</si>
  <si>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</si>
  <si>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</si>
  <si>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</si>
  <si>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</si>
  <si>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</si>
  <si>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</si>
  <si>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</si>
  <si>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</si>
  <si>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</si>
  <si>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</si>
  <si>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</si>
  <si>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</si>
  <si>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</si>
  <si>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</si>
  <si>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</si>
  <si>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</si>
  <si>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</si>
  <si>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</si>
  <si>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</si>
  <si>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</si>
  <si>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</si>
  <si>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</si>
  <si>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</si>
  <si>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</si>
  <si>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</si>
  <si>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</si>
  <si>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</si>
  <si>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</si>
  <si>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</si>
  <si>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</si>
  <si>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</si>
  <si>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</si>
  <si>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</si>
  <si>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</si>
  <si>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</si>
  <si>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</si>
  <si>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</si>
  <si>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</si>
  <si>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</si>
  <si>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</si>
  <si>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</si>
  <si>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</si>
  <si>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</si>
  <si>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</si>
  <si>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</si>
  <si>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</si>
  <si>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</si>
  <si>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</si>
  <si>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</si>
  <si>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</si>
  <si>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</si>
  <si>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</si>
  <si>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</si>
  <si>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</si>
  <si>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</si>
  <si>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</si>
  <si>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</si>
  <si>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</si>
  <si>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</si>
  <si>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</si>
  <si>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</si>
  <si>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</si>
  <si>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</si>
  <si>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</si>
  <si>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</si>
  <si>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</si>
  <si>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</si>
  <si>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</si>
  <si>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</si>
  <si>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</si>
  <si>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</si>
  <si>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</si>
  <si>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</si>
  <si>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</si>
  <si>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</si>
  <si>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</si>
  <si>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</si>
  <si>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</si>
  <si>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</si>
  <si>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</si>
  <si>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</si>
  <si>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</si>
  <si>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</si>
  <si>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</si>
  <si>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</si>
  <si>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</si>
  <si>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</si>
  <si>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</si>
  <si>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</si>
  <si>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</si>
  <si>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</si>
  <si>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</si>
  <si>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</si>
  <si>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</si>
  <si>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</si>
  <si>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</si>
  <si>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</si>
  <si>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</si>
  <si>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</si>
  <si>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</si>
  <si>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</si>
  <si>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</si>
  <si>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</si>
  <si>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</si>
  <si>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</si>
  <si>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</si>
  <si>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</si>
  <si>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</si>
  <si>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</si>
  <si>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</si>
  <si>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</si>
  <si>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</si>
  <si>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</si>
  <si>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</si>
  <si>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</si>
  <si>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</si>
  <si>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</si>
  <si>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</si>
  <si>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</si>
  <si>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</si>
  <si>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</si>
  <si>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</si>
  <si>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</si>
  <si>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</si>
  <si>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</si>
  <si>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</si>
  <si>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</si>
  <si>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</si>
  <si>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</si>
  <si>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</si>
  <si>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</si>
  <si>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</si>
  <si>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</si>
  <si>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</si>
  <si>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</si>
  <si>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</si>
  <si>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</si>
  <si>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</si>
  <si>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</si>
  <si>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</si>
  <si>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</si>
  <si>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</si>
  <si>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</si>
  <si>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</si>
  <si>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</si>
  <si>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</si>
  <si>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</si>
  <si>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</si>
  <si>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</si>
  <si>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</si>
  <si>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</si>
  <si>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</si>
  <si>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</si>
  <si>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</si>
  <si>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</si>
  <si>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</si>
  <si>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</si>
  <si>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</si>
  <si>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</si>
  <si>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</si>
  <si>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</si>
  <si>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</si>
  <si>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</si>
  <si>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</si>
  <si>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</si>
  <si>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</si>
  <si>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</si>
  <si>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</si>
  <si>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</si>
  <si>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</si>
  <si>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</si>
  <si>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</si>
  <si>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</si>
  <si>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</si>
  <si>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</si>
  <si>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</si>
  <si>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</si>
  <si>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</si>
  <si>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</si>
  <si>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</si>
  <si>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</si>
  <si>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</si>
  <si>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</si>
  <si>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</si>
  <si>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</si>
  <si>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</si>
  <si>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</si>
  <si>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</si>
  <si>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</si>
  <si>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</si>
  <si>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</si>
  <si>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</si>
  <si>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</si>
  <si>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</si>
  <si>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</si>
  <si>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</si>
  <si>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</si>
  <si>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</si>
  <si>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</si>
  <si>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</si>
  <si>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</si>
  <si>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</si>
  <si>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</si>
  <si>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</si>
  <si>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</si>
  <si>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</si>
  <si>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</si>
  <si>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</si>
  <si>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</si>
  <si>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</si>
  <si>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</si>
  <si>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</si>
  <si>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</si>
  <si>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</si>
  <si>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</si>
  <si>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</si>
  <si>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</si>
  <si>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</si>
  <si>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</si>
  <si>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</si>
  <si>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</si>
  <si>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</si>
  <si>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</si>
  <si>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</si>
  <si>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</si>
  <si>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</si>
  <si>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</si>
  <si>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</si>
  <si>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</si>
  <si>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</si>
  <si>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</si>
  <si>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</si>
  <si>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</si>
  <si>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</si>
  <si>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</si>
  <si>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</si>
  <si>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</si>
  <si>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</si>
  <si>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</si>
  <si>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</si>
  <si>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</si>
  <si>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</si>
  <si>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</si>
  <si>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</si>
  <si>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</si>
  <si>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</si>
  <si>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</si>
  <si>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</si>
  <si>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</si>
  <si>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</si>
  <si>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</si>
  <si>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</si>
  <si>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</si>
  <si>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</si>
  <si>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</si>
  <si>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</si>
  <si>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</si>
  <si>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</si>
  <si>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</si>
  <si>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</si>
  <si>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</si>
  <si>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</si>
  <si>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</si>
  <si>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</si>
  <si>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</si>
  <si>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</si>
  <si>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</si>
  <si>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</si>
  <si>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</si>
  <si>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</si>
  <si>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</si>
  <si>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</si>
  <si>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</si>
  <si>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</si>
  <si>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</si>
  <si>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</si>
  <si>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</si>
  <si>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</si>
  <si>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</si>
  <si>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</si>
  <si>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</si>
  <si>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</si>
  <si>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</si>
  <si>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</si>
  <si>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</si>
  <si>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</si>
  <si>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</si>
  <si>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</si>
  <si>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</si>
  <si>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</si>
  <si>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</si>
  <si>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</si>
  <si>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</si>
  <si>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</si>
  <si>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</si>
  <si>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</si>
  <si>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</si>
  <si>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</si>
  <si>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</si>
  <si>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</si>
  <si>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</si>
  <si>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</si>
  <si>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</si>
  <si>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</si>
  <si>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</si>
  <si>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</si>
  <si>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</si>
  <si>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</si>
  <si>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</si>
  <si>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</si>
  <si>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</si>
  <si>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</si>
  <si>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</si>
  <si>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</si>
  <si>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</si>
  <si>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</si>
  <si>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</si>
  <si>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</si>
  <si>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</si>
  <si>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</si>
  <si>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</si>
  <si>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</si>
  <si>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</si>
  <si>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</si>
  <si>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</si>
  <si>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</si>
  <si>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</si>
  <si>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</si>
  <si>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</si>
  <si>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</si>
  <si>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</si>
  <si>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</si>
  <si>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</si>
  <si>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</si>
  <si>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</si>
  <si>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</si>
  <si>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</si>
  <si>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</si>
  <si>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</si>
  <si>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</si>
  <si>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</si>
  <si>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</si>
  <si>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</si>
  <si>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</si>
  <si>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</si>
  <si>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</si>
  <si>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</si>
  <si>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</si>
  <si>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</si>
  <si>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</si>
  <si>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</si>
  <si>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</si>
  <si>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</si>
  <si>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</si>
  <si>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</si>
  <si>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</si>
  <si>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</si>
  <si>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</si>
  <si>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</si>
  <si>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</si>
  <si>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</si>
  <si>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</si>
  <si>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</si>
  <si>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</si>
  <si>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</si>
  <si>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</si>
  <si>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</si>
  <si>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</si>
  <si>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</si>
  <si>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</si>
  <si>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</si>
  <si>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</si>
  <si>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</si>
  <si>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</si>
  <si>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</si>
  <si>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</si>
  <si>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</si>
  <si>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</si>
  <si>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</si>
  <si>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</si>
  <si>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</si>
  <si>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</si>
  <si>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</si>
  <si>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</si>
  <si>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</si>
  <si>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</si>
  <si>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</si>
  <si>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</si>
  <si>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</si>
  <si>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</si>
  <si>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</si>
  <si>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</si>
  <si>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</si>
  <si>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</si>
  <si>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</si>
  <si>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</si>
  <si>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</si>
  <si>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</si>
  <si>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</si>
  <si>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</si>
  <si>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</si>
  <si>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</si>
  <si>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</si>
  <si>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</si>
  <si>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</si>
  <si>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</si>
  <si>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</si>
  <si>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</si>
  <si>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</si>
  <si>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</si>
  <si>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</si>
  <si>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</si>
  <si>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</si>
  <si>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</si>
  <si>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</si>
  <si>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</si>
  <si>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</si>
  <si>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</si>
  <si>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</si>
  <si>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</si>
  <si>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</si>
  <si>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</si>
  <si>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</si>
  <si>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</si>
  <si>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</si>
  <si>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</si>
  <si>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</si>
  <si>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</si>
  <si>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</si>
  <si>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</si>
  <si>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</si>
  <si>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</si>
  <si>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</si>
  <si>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</si>
  <si>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</si>
  <si>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</si>
  <si>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</si>
  <si>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</si>
  <si>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</si>
  <si>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</si>
  <si>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</si>
  <si>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</si>
  <si>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</si>
  <si>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</si>
  <si>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</si>
  <si>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</si>
  <si>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</si>
  <si>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</si>
  <si>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</si>
  <si>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</si>
  <si>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</si>
  <si>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</si>
  <si>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</si>
  <si>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</si>
  <si>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</si>
  <si>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</si>
  <si>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</si>
  <si>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</si>
  <si>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</si>
  <si>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</si>
  <si>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</si>
  <si>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</si>
  <si>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</si>
  <si>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</si>
  <si>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</si>
  <si>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</si>
  <si>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</si>
  <si>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</si>
  <si>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</si>
  <si>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</si>
  <si>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</si>
  <si>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</si>
  <si>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</si>
  <si>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</si>
  <si>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</si>
  <si>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</si>
  <si>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</si>
  <si>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</si>
  <si>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</si>
  <si>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</si>
  <si>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</si>
  <si>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</si>
  <si>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</si>
  <si>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</si>
  <si>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</si>
  <si>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</si>
  <si>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</si>
  <si>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</si>
  <si>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</si>
  <si>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</si>
  <si>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</si>
  <si>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</si>
  <si>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</si>
  <si>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</si>
  <si>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</si>
  <si>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</si>
  <si>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</si>
  <si>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</si>
  <si>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</si>
  <si>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</si>
  <si>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</si>
  <si>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</si>
  <si>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</si>
  <si>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</si>
  <si>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</si>
  <si>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</si>
  <si>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</si>
  <si>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</si>
  <si>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</si>
  <si>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</si>
  <si>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</si>
  <si>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</si>
  <si>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</si>
  <si>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</si>
  <si>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</si>
  <si>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</si>
  <si>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</si>
  <si>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</si>
  <si>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</si>
  <si>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</si>
  <si>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</si>
  <si>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</si>
  <si>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</si>
  <si>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</si>
  <si>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</si>
  <si>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</si>
  <si>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</si>
  <si>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</si>
  <si>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</si>
  <si>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</si>
  <si>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</si>
  <si>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</si>
  <si>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</si>
  <si>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</si>
  <si>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</si>
  <si>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</si>
  <si>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</si>
  <si>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</si>
  <si>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</si>
  <si>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</si>
  <si>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</si>
  <si>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</si>
  <si>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</si>
  <si>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</si>
  <si>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</si>
  <si>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</si>
  <si>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</si>
  <si>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</si>
  <si>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</si>
  <si>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</si>
  <si>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</si>
  <si>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</si>
  <si>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</si>
  <si>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</si>
  <si>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</si>
  <si>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</si>
  <si>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</si>
  <si>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</si>
  <si>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</si>
  <si>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</si>
  <si>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</si>
  <si>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</si>
  <si>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</si>
  <si>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</si>
  <si>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</si>
  <si>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</si>
  <si>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</si>
  <si>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</si>
  <si>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</si>
  <si>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</si>
  <si>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</si>
  <si>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</si>
  <si>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</si>
  <si>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</si>
  <si>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</si>
  <si>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</si>
  <si>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</si>
  <si>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</si>
  <si>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</si>
  <si>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</si>
  <si>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</si>
  <si>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</si>
  <si>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</si>
  <si>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</si>
  <si>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</si>
  <si>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</si>
  <si>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</si>
  <si>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</si>
  <si>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</si>
  <si>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</si>
  <si>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</si>
  <si>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</si>
  <si>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</si>
  <si>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</si>
  <si>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</si>
  <si>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</si>
  <si>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</si>
  <si>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</si>
  <si>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</si>
  <si>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</si>
  <si>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</si>
  <si>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</si>
  <si>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</si>
  <si>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</si>
  <si>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</si>
  <si>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</si>
  <si>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</si>
  <si>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</si>
  <si>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</si>
  <si>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</si>
  <si>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</si>
  <si>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</si>
  <si>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</si>
  <si>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</si>
  <si>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</si>
  <si>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</si>
  <si>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</si>
  <si>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</si>
  <si>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</si>
  <si>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</si>
  <si>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</si>
  <si>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</si>
  <si>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</si>
  <si>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</si>
  <si>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</si>
  <si>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</si>
  <si>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</si>
  <si>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</si>
  <si>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</si>
  <si>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</si>
  <si>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</si>
  <si>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</si>
  <si>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</si>
  <si>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</si>
  <si>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</si>
  <si>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</si>
  <si>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</si>
  <si>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</si>
  <si>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</si>
  <si>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</si>
  <si>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</si>
  <si>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</si>
  <si>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</si>
  <si>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</si>
  <si>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</si>
  <si>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</si>
  <si>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</si>
  <si>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</si>
  <si>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</si>
  <si>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</si>
  <si>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</si>
  <si>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</si>
  <si>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</si>
  <si>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</si>
  <si>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</si>
  <si>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</si>
  <si>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</si>
  <si>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</si>
  <si>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</si>
  <si>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</si>
  <si>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</si>
  <si>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</si>
  <si>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</si>
  <si>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</si>
  <si>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</si>
  <si>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</si>
  <si>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</si>
  <si>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</si>
  <si>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</si>
  <si>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</si>
  <si>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</si>
  <si>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</si>
  <si>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</si>
  <si>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</si>
  <si>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</si>
  <si>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</si>
  <si>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</si>
  <si>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</si>
  <si>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</si>
  <si>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</si>
  <si>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</si>
  <si>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</si>
  <si>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</si>
  <si>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</si>
  <si>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</si>
  <si>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</si>
  <si>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</si>
  <si>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</si>
  <si>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</si>
  <si>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</si>
  <si>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</si>
  <si>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</si>
  <si>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</si>
  <si>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</si>
  <si>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</si>
  <si>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</si>
  <si>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</si>
  <si>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</si>
  <si>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</si>
  <si>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</si>
  <si>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</si>
  <si>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</si>
  <si>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</si>
  <si>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</si>
  <si>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</si>
  <si>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</si>
  <si>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</si>
  <si>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</si>
  <si>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</si>
  <si>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</si>
  <si>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</si>
  <si>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</si>
  <si>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</si>
  <si>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</si>
  <si>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</si>
  <si>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</si>
  <si>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</si>
  <si>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</si>
  <si>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</si>
  <si>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</si>
  <si>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</si>
  <si>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</si>
  <si>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</si>
  <si>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</si>
  <si>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</si>
  <si>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</si>
  <si>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</si>
  <si>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</si>
  <si>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</si>
  <si>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</si>
  <si>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</si>
  <si>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</si>
  <si>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</si>
  <si>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</si>
  <si>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</si>
  <si>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</si>
  <si>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</si>
  <si>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</si>
  <si>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</si>
  <si>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</si>
  <si>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</si>
  <si>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</si>
  <si>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</si>
  <si>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</si>
  <si>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</si>
  <si>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</si>
  <si>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</si>
  <si>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</si>
  <si>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</si>
  <si>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</si>
  <si>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</si>
  <si>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</si>
  <si>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</si>
  <si>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</si>
  <si>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</si>
  <si>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</si>
  <si>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</si>
  <si>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</si>
  <si>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</si>
  <si>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</si>
  <si>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</si>
  <si>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</si>
  <si>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</si>
  <si>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</si>
  <si>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</si>
  <si>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</si>
  <si>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</si>
  <si>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</si>
  <si>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</si>
  <si>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</si>
  <si>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</si>
  <si>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</si>
  <si>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</si>
  <si>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</si>
  <si>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</si>
  <si>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</si>
  <si>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</si>
  <si>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</si>
  <si>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</si>
  <si>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</si>
  <si>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</si>
  <si>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</si>
  <si>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</si>
  <si>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</si>
  <si>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</si>
  <si>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</si>
  <si>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</si>
  <si>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</si>
  <si>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</si>
  <si>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</si>
  <si>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</si>
  <si>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</si>
  <si>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</si>
  <si>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</si>
  <si>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</si>
  <si>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</si>
  <si>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</si>
  <si>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</si>
  <si>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</si>
  <si>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</si>
  <si>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</si>
  <si>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</si>
  <si>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</si>
  <si>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</si>
  <si>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</si>
  <si>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</si>
  <si>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</si>
  <si>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</si>
  <si>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</si>
  <si>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</si>
  <si>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</si>
  <si>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</si>
  <si>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</si>
  <si>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</si>
  <si>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</si>
  <si>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</si>
  <si>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</si>
  <si>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</si>
  <si>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</si>
  <si>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</si>
  <si>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</si>
  <si>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</si>
  <si>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</si>
  <si>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</si>
  <si>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</si>
  <si>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</si>
  <si>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</si>
  <si>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</si>
  <si>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</si>
  <si>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</si>
  <si>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</si>
  <si>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</si>
  <si>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</si>
  <si>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</si>
  <si>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</si>
  <si>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</si>
  <si>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</si>
  <si>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</si>
  <si>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</si>
  <si>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</si>
  <si>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</si>
  <si>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</si>
  <si>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</si>
  <si>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</si>
  <si>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</si>
  <si>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</si>
  <si>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</si>
  <si>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</si>
  <si>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</si>
  <si>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</si>
  <si>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</si>
  <si>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</si>
  <si>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</si>
  <si>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</si>
  <si>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</si>
  <si>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</si>
  <si>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</si>
  <si>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</si>
  <si>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</si>
  <si>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</si>
  <si>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</si>
  <si>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</si>
  <si>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</si>
  <si>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</si>
  <si>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</si>
  <si>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</si>
  <si>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</si>
  <si>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</si>
  <si>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</si>
  <si>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</si>
  <si>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</si>
  <si>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</si>
  <si>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</si>
  <si>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</si>
  <si>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</si>
  <si>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</si>
  <si>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</si>
  <si>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</si>
  <si>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</si>
  <si>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</si>
  <si>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</si>
  <si>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</si>
  <si>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</si>
  <si>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</si>
  <si>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</si>
  <si>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</si>
  <si>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</si>
  <si>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</si>
  <si>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</si>
  <si>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</si>
  <si>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</si>
  <si>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</si>
  <si>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</si>
  <si>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</si>
  <si>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</si>
  <si>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</si>
  <si>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</si>
  <si>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</si>
  <si>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</si>
  <si>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</si>
  <si>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</si>
  <si>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</si>
  <si>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</si>
  <si>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</si>
  <si>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</si>
  <si>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</si>
  <si>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</si>
  <si>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</si>
  <si>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</si>
  <si>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</si>
  <si>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</si>
  <si>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</si>
  <si>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</si>
  <si>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</si>
  <si>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</si>
  <si>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</si>
  <si>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</si>
  <si>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</si>
  <si>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</si>
  <si>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</si>
  <si>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</si>
  <si>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</si>
  <si>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</si>
  <si>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</si>
  <si>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</si>
  <si>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</si>
  <si>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</si>
  <si>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</si>
  <si>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</si>
  <si>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</si>
  <si>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</si>
  <si>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</si>
  <si>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</si>
  <si>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</si>
  <si>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</si>
  <si>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</si>
  <si>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</si>
  <si>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</si>
  <si>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</si>
  <si>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</si>
  <si>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</si>
  <si>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</si>
  <si>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</si>
  <si>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</si>
  <si>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</si>
  <si>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</si>
  <si>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</si>
  <si>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</si>
  <si>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</si>
  <si>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</si>
  <si>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</si>
  <si>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</si>
  <si>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</si>
  <si>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</si>
  <si>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</si>
  <si>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</si>
  <si>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</si>
  <si>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</si>
  <si>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</si>
  <si>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</si>
  <si>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</si>
  <si>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</si>
  <si>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</si>
  <si>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</si>
  <si>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</si>
  <si>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</si>
  <si>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</si>
  <si>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</si>
  <si>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</si>
  <si>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</si>
  <si>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</si>
  <si>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</si>
  <si>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</si>
  <si>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</si>
  <si>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</si>
  <si>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</si>
  <si>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</si>
  <si>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</si>
  <si>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</si>
  <si>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</si>
  <si>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sceco black outage at area &amp; team saving hub site</t>
  </si>
  <si>
    <t>PCM-20251128-00000279</t>
  </si>
  <si>
    <t>ETA 15 MIN</t>
  </si>
  <si>
    <t xml:space="preserve"> PCM-20250215-00000830 </t>
  </si>
  <si>
    <t>LTE site still down and  site located in aramco area access issue need special permission</t>
  </si>
  <si>
    <t>PCM-20251128-00000308</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</si>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</sst>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326.37915451388835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45989.327580439814</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45989.327580439814</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45989.327580439814</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45989.327580439814</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45989.327580439814</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45989.327580439814</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45989.327580439814</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45989.327580439814</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45989.327580439814</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45989.327580439814</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45989.327580439814</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45989.327580439814</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45989.327580439814</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45989.327580439814</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45989.327580439814</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45989.327580439814</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45989.327580439814</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45989.327580439814</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45989.327580439814</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45989.327580439814</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45989.327580439814</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45989.327580439814</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45989.327580439814</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45989.327580439814</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45989.327580439814</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45989.327580439814</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45989.327580439814</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45989.327580439814</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45989.327580439814</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45989.327580439814</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45989.327580439814</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45989.327580439814</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45989.327580439814</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45989.327580439814</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45989.327580439814</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45989.327580439814</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45989.327580439814</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45989.327580439814</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92DB8DB5-7BBE-4C8E-BEA8-9410A6BD741F}"/>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tabSelected="1" workbookViewId="0">
      <pane ySplit="1" topLeftCell="A2" activePane="bottomLeft" state="frozen"/>
      <selection pane="bottomLeft" activeCell="E9" sqref="E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164.32774270833761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4.9401614583330229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0.68677025462966412</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2.4617476854473352E-2</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45989.327580439814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45989.327580439814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45989.327580671299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45989.327580671299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45989.327580671299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45989.327580671299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45989.327580671299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45989.327580671299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45989.327580671299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45989.327580671299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45989.327580671299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45989.327580671299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45989.327580671299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45989.327580671299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45989.327580671299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45989.327580671299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45989.327580671299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45989.327580671299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45989.327580671299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45989.327580671299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45989.327580671299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45989.327580671299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45989.327580671299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45989.327580671299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45989.327580671299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45989.327580671299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45989.327580671299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45989.327580671299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45989.327580671299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45989.327580671299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45989.327580671299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45989.327580671299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45989.327580671299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45989.327580671299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45989.327580671299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45989.327580671299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45989.327580671299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45989.327580671299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45989.327580671299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45989.327580671299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45989.327580671299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45989.327580671299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45989.327580671299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45989.327580671299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45989.327580671299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45989.327580671299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45989.327580671299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45989.327580671299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45989.327580671299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45989.327580671299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45989.327580671299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45989.327580671299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45989.327580671299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45989.327580671299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45989.327580671299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45989.327580671299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45989.327580671299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45989.327580671299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45989.327580671299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45989.327580671299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45989.327580671299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45989.327580671299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45989.327580671299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45989.327580671299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45989.327580671299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45989.327580671299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45989.327580671299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45989.327580671299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45989.327580671299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45989.327580671299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45989.327580671299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45989.327580671299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45989.327580671299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45989.327580671299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45989.327580671299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45989.327580671299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45989.327580671299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45989.327580671299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45989.327580671299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45989.327580671299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45989.327580671299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45989.327580671299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t="s">
        <v>39115</v>
      </c>
      <c r="B2" s="58" t="str">
        <f>IFERROR(VLOOKUP(D2,DB!A:K,11,0),"")</f>
        <v>R3</v>
      </c>
      <c r="C2" s="18">
        <v>1</v>
      </c>
      <c r="D2" s="58" t="s">
        <v>28099</v>
      </c>
      <c r="E2" s="18" t="s">
        <v>39021</v>
      </c>
      <c r="F2" s="20">
        <v>45989.307858796295</v>
      </c>
      <c r="G2" s="21">
        <f t="shared" ref="G2:G42" ca="1" si="0">IFERROR(NOW()-F2,"-")</f>
        <v>1.9721875003597233E-2</v>
      </c>
      <c r="H2" s="22">
        <v>45989.302442129629</v>
      </c>
      <c r="I2" s="19" t="str">
        <f>IFERROR(VLOOKUP(D2,DB!A:F,6,0),"")</f>
        <v>SCECO</v>
      </c>
      <c r="J2" s="18" t="str">
        <f>IFERROR(VLOOKUP(D2,DB!A:G,7,0),"")</f>
        <v>Dead</v>
      </c>
      <c r="K2" s="42" t="s">
        <v>39116</v>
      </c>
      <c r="L2" s="23" t="str">
        <f>IFERROR(VLOOKUP(D2,DB!A:I,9,0),"")</f>
        <v>Latis</v>
      </c>
    </row>
    <row r="3" spans="1:13" ht="15" customHeight="1">
      <c r="A3" s="19"/>
      <c r="B3" s="58" t="str">
        <f>IFERROR(VLOOKUP(D3,DB!A:K,11,0),"")</f>
        <v/>
      </c>
      <c r="C3" s="18"/>
      <c r="D3" s="147"/>
      <c r="E3" s="18"/>
      <c r="F3" s="20"/>
      <c r="G3" s="21">
        <f t="shared" ca="1" si="0"/>
        <v>45989.327580671299</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45989.327580671299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45989.327580787038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45989.327580787038</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45989.327580787038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45989.327580787038</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45989.327580787038</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45989.327580787038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45989.327580787038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45989.327580787038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45989.327580787038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45989.327580787038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45989.327580787038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45989.327580787038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45989.327580787038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45989.327580787038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45989.327580787038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45989.327580787038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45989.327580787038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45989.327580787038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45989.327580787038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45989.327580787038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45989.327580787038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45989.327580787038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45989.327580787038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45989.327580787038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45989.327580787038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45989.327580787038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45989.327580787038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45989.327580787038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45989.327580787038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45989.327580787038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45989.327580787038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45989.327580787038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45989.327580787038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45989.327580787038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45989.327580787038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45989.327580787038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45989.327580787038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45989.327580787038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45989.327580787038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45989.327580787038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45989.327580787038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45989.327580787038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45989.327580787038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45989.327580787038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45989.327580787038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45989.327580787038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45989.327580787038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45989.327580787038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45989.327580787038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45989.327580787038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45989.327580787038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45989.327580787038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45989.327580787038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45989.327580787038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45989.327580787038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45989.327580787038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45989.327580787038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45989.327580787038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45989.327580787038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45989.327580787038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45989.327580787038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45989.327580787038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45989.327580787038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45989.327580787038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45989.327580787038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45989.327580787038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45989.327580787038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45989.327580787038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45989.327580787038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45989.327580787038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45989.327580787038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45989.327580787038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45989.327580787038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45989.327580787038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45989.327580787038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45989.327580787038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45989.327580787038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45989.327580787038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45989.327580787038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45989.327580787038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45989.327580787038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45989.327580787038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45989.327580787038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45989.327580787038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45989.327580787038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45989.327580787038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45989.327580787038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45989.327580787038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45989.327580787038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45989.327580787038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45989.327580787038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45989.327580787038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45989.327580787038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45989.327580787038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45989.327580787038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45989.327580787038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45989.327580787038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45989.327580787038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45989.327580787038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45989.327580787038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45989.327580787038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45989.327580787038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45989.327580787038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45989.327580787038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45989.327580787038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45989.327580787038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45989.327580787038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45989.327580787038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45989.327580787038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45989.327580787038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45989.327580787038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45989.327580787038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45989.327580787038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45989.327580787038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45989.327580787038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45989.327580787038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45989.327580787038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45989.327580787038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45989.327580787038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45989.327580787038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45989.327580787038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45989.327580787038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45989.327580787038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45989.327580787038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45989.327580787038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45989.327580787038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45989.327580787038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45989.327580787038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45989.327580787038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45989.327580787038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45989.327580787038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45989.327580787038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45989.327580787038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45989.327580787038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45989.327580787038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45989.327580787038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45989.327580787038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45989.327580787038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45989.327580787038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45989.327580787038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45989.327580787038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45989.327580787038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45989.327580787038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45989.327580787038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45989.327580787038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45989.327580787038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45989.327580787038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45989.327580787038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45989.327580787038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45989.327580787038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45989.327580787038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45989.327580787038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45989.327580787038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45989.327580787038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45989.327580787038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45989.327580787038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45989.327580787038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45989.327580787038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45989.327580787038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45989.327580787038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45989.327580787038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45989.327580787038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45989.327580787038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45989.327580787038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45989.327580787038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45989.327580787038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45989.327580787038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45989.327580787038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45989.327580787038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45989.327580787038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45989.327580787038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45989.327580787038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45989.327580787038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45989.327580787038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45989.327580787038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45989.327580787038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45989.327580787038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45989.327580787038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45989.327580787038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45989.327580787038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45989.327580787038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45989.327580787038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45989.327580787038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45989.327580787038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45989.327580787038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45989.327580787038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45989.327580787038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45989.327580787038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45989.327580787038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45989.327580787038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45989.327580787038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45989.327580787038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45989.327580787038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45989.327580787038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45989.327580787038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45989.327580787038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45989.327580787038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45989.327580787038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45989.327580787038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45989.327580787038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45989.327580787038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45989.327580787038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45989.327580787038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45989.327580787038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45989.327580787038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45989.327580787038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45989.327580787038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45989.327580787038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45989.327580787038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45989.327580787038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45989.327580787038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45989.327580787038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45989.327580787038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45989.327580787038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45989.327580787038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45989.327580787038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45989.327580787038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45989.327580787038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45989.327580787038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45989.327580787038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45989.327580787038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45989.327580787038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45989.327580787038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45989.327580787038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45989.327580787038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45989.327580787038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45989.327580787038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45989.327580787038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45989.327580787038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45989.327580787038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45989.327580787038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45989.327580787038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45989.327580787038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45989.327580787038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45989.327580787038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45989.327580787038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45989.327580787038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45989.327580787038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45989.327580787038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45989.327580787038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45989.327580787038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45989.327580787038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45989.327580787038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45989.327580787038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45989.327580787038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45989.327580787038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45989.327580787038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45989.327580787038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45989.327580787038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45989.327580787038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45989.327580787038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45989.327580787038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45989.327580787038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45989.327580787038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45989.327580787038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45989.327580787038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45989.327580787038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45989.327580787038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45989.327580787038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45989.327580787038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45989.327580787038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45989.327580787038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45989.327580787038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45989.327580787038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45989.327580787038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45989.327580787038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45989.327580787038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45989.327580787038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45989.327580787038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45989.327580787038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45989.327580787038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45989.327580787038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45989.327580787038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45989.327580787038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45989.327580787038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45989.327580787038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45989.327580787038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45989.327580787038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45989.327580787038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45989.327580787038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45989.327580787038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45989.327580787038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45989.327580787038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45989.327580787038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45989.327580787038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45989.327580787038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45989.327580787038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45989.327580787038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45989.327580787038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45989.327580787038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45989.327580787038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45989.327580787038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45989.327580787038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45989.327580787038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45989.327580787038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45989.327580787038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45989.327580787038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45989.327580787038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45989.327580787038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45989.327580787038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45989.327580787038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45989.327580787038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45989.327580787038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45989.327580787038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45989.327580787038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45989.327580787038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45989.327580787038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45989.327580787038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45989.327580787038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45989.327580787038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45989.327580787038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45989.327580787038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45989.327580787038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45989.327580787038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45989.327580787038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45989.327580787038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45989.327580787038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45989.327580787038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45989.327580787038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45989.327580787038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45989.327580787038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45989.327580787038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45989.327580787038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45989.327580787038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45989.327580787038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45989.327580787038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45989.327580787038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45989.327580787038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45989.327580787038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45989.327580787038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45989.327580787038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45989.327580787038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45989.327580787038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45989.327580787038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45989.327580787038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45989.327580787038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45989.327580787038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45989.327580787038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45989.327580787038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45989.327580787038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45989.327580787038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45989.327580787038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45989.327580787038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45989.327580787038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45989.327580787038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45989.327580787038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45989.327580787038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45989.327580787038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45989.327580787038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45989.327580787038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45989.327580787038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45989.327580787038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45989.327580787038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45989.327580787038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45989.327580787038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45989.327580787038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45989.327580787038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45989.327580787038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45989.327580787038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45989.327580787038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45989.327580787038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45989.327580787038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45989.327580787038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45989.327580787038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45989.327580787038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45989.327580787038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45989.327580787038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45989.327580787038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45989.327580787038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45989.327580787038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45989.327580787038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45989.327580787038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45989.327580787038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45989.327580787038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45989.327580787038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45989.327580787038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45989.327580787038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45989.327580787038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45989.327580787038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45989.327580787038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45989.327580787038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45989.327580787038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45989.327580787038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45989.327580787038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45989.327580787038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45989.327580787038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45989.327580787038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45989.327580787038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45989.327580787038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45989.327580787038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45989.327580787038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45989.327580787038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45989.327580787038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45989.327580787038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45989.327580787038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45989.327580787038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45989.327580787038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45989.327580787038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45989.327580787038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45989.327580787038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45989.327580787038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45989.327580787038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45989.327580787038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45989.327580787038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45989.327580787038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45989.327580787038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45989.327580787038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45989.327580787038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45989.327580787038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45989.327580787038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45989.327580787038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45989.327580787038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45989.327580787038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45989.327580787038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45989.327580787038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45989.327580787038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45989.327580787038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45989.327580787038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45989.327580787038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45989.327580787038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45989.327580787038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45989.327580787038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45989.327580787038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45989.327580787038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45989.327580787038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45989.327580787038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45989.327580787038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45989.327580787038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45989.327580787038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45989.327580787038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45989.327580787038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45989.327580787038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45989.327580787038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45989.327580787038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45989.327580787038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45989.327580787038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45989.327580787038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45989.327580787038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45989.327580787038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45989.327580787038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45989.327580787038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45989.327580787038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45989.327580787038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45989.327580787038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45989.327580787038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45989.327580787038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45989.327580787038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45989.327580787038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45989.327580787038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45989.327580787038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45989.327580787038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45989.327580787038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45989.327580787038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45989.327580787038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45989.327580787038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45989.327580787038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45989.327580787038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45989.327580787038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45989.327580787038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45989.327580787038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45989.327580787038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45989.327580787038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45989.327580787038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45989.327580787038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45989.327580787038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45989.327580787038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45989.327580787038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45989.327580787038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45989.327580787038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45989.327580787038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45989.327580787038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45989.327580787038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45989.327580787038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45989.327580787038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45989.327580787038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45989.327580787038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45989.327580787038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45989.327580787038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45989.327580787038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45989.327580787038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45989.327580787038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45989.327580787038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45989.327580787038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45989.327580787038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45989.327580787038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45989.327580787038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45989.327580787038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45989.327580787038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45989.327580787038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45989.327580787038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45989.327580787038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45989.327580787038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45989.327580787038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45989.327580787038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45989.327580787038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45989.327580787038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45989.327580787038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45989.327580787038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45989.327580787038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45989.327580787038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45989.327580787038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45989.327580787038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45989.327580787038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45989.327580787038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45989.327580787038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45989.327580787038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45989.327580787038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45989.327580787038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45989.327580787038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45989.327580787038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45989.327580787038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45989.327580787038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45989.327580787038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45989.327580787038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45989.327580787038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45989.327580787038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45989.327580787038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45989.327580787038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45989.327580787038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45989.327580787038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45989.327580787038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45989.327580787038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45989.327580787038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45989.327580787038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45989.327580787038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45989.327580787038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45989.327580787038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45989.327580787038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45989.327580787038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45989.327580787038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45989.327580787038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45989.327580787038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45989.327580787038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45989.327580787038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45989.327580787038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45989.327580787038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45989.327580787038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45989.327580787038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45989.327580787038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45989.327580787038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45989.327580787038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45989.327580787038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45989.327580787038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45989.327580787038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45989.327580787038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45989.327580787038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45989.327580787038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45989.327580787038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45989.327580787038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45989.327580787038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45989.327580787038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45989.327580787038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45989.327580787038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45989.327580787038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45989.327580787038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45989.327580787038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45989.327580787038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45989.327580787038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45989.327580787038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45989.327580787038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45989.327580787038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45989.327580787038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45989.327580787038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45989.327580787038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45989.327580787038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45989.327580787038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45989.327580787038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45989.327580787038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45989.327580787038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45989.327580787038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45989.327580787038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45989.327580787038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45989.327580787038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45989.327580787038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45989.327580787038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45989.327580787038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45989.327580787038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45989.327580787038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45989.327580787038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45989.327580787038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45989.327580787038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45989.327580787038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45989.327580787038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45989.327580787038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45989.327580787038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45989.327580787038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45989.327580787038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45989.327580787038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45989.327580787038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45989.327580787038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45989.327580787038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45989.327580787038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45989.327580787038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45989.327580787038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45989.327580787038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45989.327580787038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45989.327580787038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45989.327580787038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45989.327580787038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45989.327580787038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45989.327580787038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45989.327580787038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45989.327580787038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45989.327580787038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45989.327580787038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45989.327580787038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45989.327580787038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45989.327580787038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45989.327580787038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45989.327580787038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45989.327580787038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45989.327580787038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45989.327580787038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45989.327580787038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45989.327580787038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45989.327580787038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45989.327580787038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45989.327580787038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45989.327580787038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45989.327580787038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45989.327580787038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45989.327580787038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45989.327580787038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45989.327580787038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45989.327580787038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45989.327580787038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45989.327580787038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45989.327580787038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45989.327580787038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45989.327580787038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45989.327580787038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45989.327580787038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45989.327580787038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45989.327580787038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45989.327580787038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45989.327580787038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45989.327580787038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45989.327580787038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45989.327580787038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45989.327580787038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45989.327580787038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45989.327580787038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45989.327580787038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45989.327580787038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45989.327580787038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45989.327580787038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45989.327580787038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45989.327580787038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45989.327580787038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45989.327580787038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45989.327580787038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45989.327580787038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45989.327580787038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45989.327580787038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45989.327580787038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45989.327580787038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45989.327580787038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45989.327580787038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45989.327580787038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45989.327580787038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45989.327580787038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45989.327580787038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45989.327580787038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45989.327580787038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45989.327580787038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45989.327580787038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45989.327580787038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45989.327580787038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45989.327580787038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45989.327580787038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45989.327580787038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45989.327580787038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45989.327580787038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45989.327580787038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45989.327580787038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45989.327580787038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45989.327580787038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45989.327580787038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45989.327580787038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45989.327580787038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45989.327580787038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45989.327580787038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45989.327580787038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45989.327580787038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45989.327580787038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45989.327580787038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45989.327580787038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45989.327580787038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45989.327580787038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45989.327580787038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45989.327580787038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45989.327580787038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45989.327580787038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45989.327580787038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45989.327580787038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45989.327580787038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45989.327580787038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45989.327580787038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45989.327580787038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45989.327580787038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45989.327580787038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45989.327580787038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45989.327580787038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45989.327580787038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45989.327580787038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45989.327580787038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45989.327580787038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45989.327580787038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45989.327580787038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45989.327580787038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45989.327580787038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45989.327580787038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45989.327580787038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45989.327580787038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45989.327580787038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45989.327580787038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45989.327580787038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45989.327580787038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45989.327580787038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45989.327580787038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45989.327580787038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45989.327580787038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45989.327580787038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45989.327580787038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45989.327580787038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45989.327580787038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45989.327580787038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45989.327580787038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45989.327580787038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45989.327580787038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45989.327580787038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45989.327580787038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45989.327580787038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45989.327580787038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45989.327580787038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45989.327580787038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45989.327580787038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45989.327580787038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45989.327580787038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45989.327580787038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45989.327580787038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45989.327580787038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45989.327580787038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45989.327580787038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45989.327580787038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45989.327580787038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45989.327580787038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45989.327580787038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45989.327580787038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45989.327580787038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45989.327580787038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45989.327580787038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45989.327580787038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45989.327580787038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45989.327580787038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45989.327580787038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45989.327580787038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45989.327580787038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45989.327580787038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45989.327580787038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45989.327580787038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45989.327580787038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45989.327580787038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45989.327580787038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45989.327580787038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45989.327580787038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45989.327580787038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45989.327580787038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45989.327580787038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45989.327580787038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45989.327580787038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45989.327580787038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45989.327580787038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45989.327580787038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45989.327580787038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45989.327580787038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45989.327580787038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45989.327580787038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45989.327580787038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45989.327580787038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45989.327580787038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45989.327580787038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45989.327580787038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45989.327580787038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45989.327580787038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45989.327580787038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45989.327580787038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45989.327580787038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45989.327580787038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45989.327580787038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45989.327580787038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45989.327580787038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45989.327580787038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45989.327580787038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45989.327580787038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45989.327580787038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45989.327580787038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45989.327580787038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45989.327580787038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45989.327580787038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45989.327580787038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45989.327580787038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45989.327580787038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45989.327580787038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45989.327580787038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45989.327580787038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45989.327580787038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45989.327580787038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45989.327580787038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45989.327580787038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45989.327580787038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45989.327580787038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45989.327580787038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45989.327580787038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45989.327580787038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45989.327580787038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45989.327580787038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45989.327580787038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45989.327580787038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45989.327580787038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45989.327580787038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45989.327580787038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45989.327580787038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45989.327580787038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45989.327580787038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45989.327580787038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45989.327580787038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45989.327580787038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45989.327580787038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45989.327580787038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45989.327580787038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45989.327580787038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45989.327580787038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45989.327580787038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45989.327580787038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45989.327580787038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45989.327580787038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45989.327580787038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45989.327580787038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45989.327580787038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45989.327580787038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45989.327580787038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45989.327580787038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45989.327580787038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45989.327580787038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45989.327580787038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45989.327580787038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45989.327580787038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45989.327580787038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45989.327580787038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45989.327580787038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45989.327580787038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45989.327580787038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45989.327580787038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45989.327580787038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45989.327580787038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45989.327580787038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45989.327580787038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45989.327580787038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45989.327580787038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45989.327580787038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45989.327580787038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45989.327580787038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45989.327580787038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45989.327580787038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45989.327580787038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45989.327580787038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45989.327580787038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45989.327580787038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45989.327580787038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45989.327580787038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45989.327580787038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45989.327580787038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45989.327580787038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45989.327580787038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45989.327580787038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45989.327580787038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45989.327580787038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45989.327580787038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45989.327580787038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45989.327580787038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45989.327580787038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45989.327580787038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45989.327580787038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45989.327580787038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45989.327580787038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45989.327580787038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45989.327580787038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45989.327580787038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45989.327580787038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45989.327580787038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45989.327580787038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45989.327580787038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45989.327580787038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45989.327580787038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45989.327580787038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45989.327580787038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45989.327580787038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45989.327580787038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45989.327580787038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45989.327580787038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45989.327580787038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45989.327580787038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45989.327580787038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45989.327580787038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45989.327580787038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45989.327580787038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45989.327580787038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45989.327580787038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45989.327580787038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45989.327580787038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45989.327580787038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45989.327580787038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45989.327580787038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45989.327580787038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45989.327580787038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45989.327580787038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45989.327580787038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45989.327580787038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45989.327580787038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45989.327580787038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45989.327580787038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45989.327580787038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45989.327580787038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45989.327580787038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45989.327580787038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45989.327580787038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45989.327580787038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45989.327580787038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45989.327580787038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45989.327580787038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45989.327580787038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45989.327580787038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45989.327580787038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45989.327580787038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45989.327580787038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45989.327580787038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45989.327580787038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45989.327580787038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45989.327580787038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45989.327580787038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45989.327580787038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45989.327580787038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45989.327580787038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45989.327580787038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45989.327580787038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45989.327580787038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45989.327580787038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45989.327580787038</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285.84686284721829</v>
      </c>
      <c r="H2" s="92">
        <v>45703.474768518521</v>
      </c>
      <c r="I2" s="92" t="str">
        <f>IFERROR(VLOOKUP(D2,DB!A:F,6,0),"")</f>
        <v>SCECO</v>
      </c>
      <c r="J2" s="92" t="str">
        <f>IFERROR(VLOOKUP(D2,DB!A:G,7,0),"")</f>
        <v>Dead</v>
      </c>
      <c r="K2" s="94" t="s">
        <v>39118</v>
      </c>
      <c r="L2" s="88" t="str">
        <f>IFERROR(VLOOKUP(D2,DB!A:I,9,0),"")</f>
        <v>Latis</v>
      </c>
    </row>
    <row r="3" spans="1:16" ht="15" customHeight="1">
      <c r="A3" s="110" t="s">
        <v>39119</v>
      </c>
      <c r="B3" s="110" t="str">
        <f>IFERROR(VLOOKUP(D3,DB!A:K,11,0),"")</f>
        <v>R4</v>
      </c>
      <c r="C3" s="90">
        <v>1</v>
      </c>
      <c r="D3" s="88" t="s">
        <v>37225</v>
      </c>
      <c r="E3" s="91" t="s">
        <v>39021</v>
      </c>
      <c r="F3" s="92">
        <v>45989.325694444444</v>
      </c>
      <c r="G3" s="93">
        <f t="shared" ref="G3:G8" ca="1" si="0">IFERROR(NOW()-F3,"")</f>
        <v>1.8859953706851229E-3</v>
      </c>
      <c r="H3" s="92">
        <v>45989.31726851852</v>
      </c>
      <c r="I3" s="110" t="str">
        <f>IFERROR(VLOOKUP(D3,DB!A:F,6,0),"")</f>
        <v>SCECO</v>
      </c>
      <c r="J3" s="110" t="str">
        <f>IFERROR(VLOOKUP(D3,DB!A:G,7,0),"")</f>
        <v>Dead</v>
      </c>
      <c r="K3" s="94" t="s">
        <v>39120</v>
      </c>
      <c r="L3" s="88" t="str">
        <f>IFERROR(VLOOKUP(D3,DB!A:I,9,0),"")</f>
        <v>Latis</v>
      </c>
    </row>
    <row r="4" spans="1:16" ht="15" customHeight="1">
      <c r="A4" s="110"/>
      <c r="B4" s="110" t="str">
        <f>IFERROR(VLOOKUP(D4,DB!A:K,11,0),"")</f>
        <v/>
      </c>
      <c r="C4" s="90"/>
      <c r="D4" s="88"/>
      <c r="E4" s="91"/>
      <c r="F4" s="92"/>
      <c r="G4" s="93">
        <f t="shared" ca="1" si="0"/>
        <v>45989.327580439814</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45989.327580439814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45989.327580439814</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45989.327580439814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45989.327580439814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45989.327580439814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45989.327580439814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45989.327580439814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45989.327580439814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45989.327580439814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45989.327580439814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45989.327580439814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45989.327580439814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45989.327580439814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45989.327580439814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45989.327580439814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45989.327580439814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45989.327580439814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45989.327580439814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45989.327580439814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45989.327580439814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45989.327580439814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45989.327580439814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45989.327580439814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45989.327580439814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45989.327580439814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45989.327580439814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45989.327580439814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45989.327580439814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45989.327580439814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45989.327580439814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45989.327580439814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45989.327580439814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45989.327580439814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45989.327580439814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45989.327580439814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45989.327580439814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45989.327580439814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45989.327580439814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45989.327580439814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45989.327580439814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45989.327580439814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45989.327580439814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45989.327580439814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45989.327580439814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45989.327580439814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45989.327580439814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45989.327580439814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45989.327580439814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45989.327580439814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45989.327580439814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45989.327580439814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45989.327580439814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45989.327580439814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45989.327580439814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45989.327580439814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45989.327580439814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45989.327580439814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45989.327580439814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45989.327580439814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45989.327580439814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45989.327580439814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45989.327580439814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45989.327580439814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45989.327580439814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45989.327580439814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45989.327580439814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45989.327580439814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45989.327580439814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45989.327580439814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45989.327580439814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45989.327580439814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45989.327580439814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45989.327580439814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45989.327580439814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45989.327580439814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45989.327580439814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45989.327580439814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45989.327580439814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45989.327580439814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45989.327580439814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45989.327580439814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45989.327580439814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45989.327580439814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45989.327580439814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45989.327580439814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45989.327580439814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45989.327580439814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45989.327580439814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45989.327580439814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45989.327580439814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45989.327580439814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45989.327580439814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45989.327580439814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45989.327580439814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45989.327580439814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45989.327580439814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45989.327580439814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45989.327580439814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45989.327580439814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45989.327580439814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45989.327580439814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45989.327580439814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45989.327580439814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45989.327580439814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45989.327580439814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45989.327580439814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45989.327580439814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45989.327580439814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45989.327580439814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45989.327580439814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45989.327580439814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45989.327580439814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45989.327580439814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45989.327580439814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45989.327580439814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45989.327580439814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45989.327580439814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45989.327580439814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45989.327580439814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45989.327580439814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45989.327580439814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45989.327580439814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45989.327580439814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45989.327580439814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45989.327580439814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45989.327580439814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45989.327580439814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45989.327580439814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45989.327580439814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45989.327580439814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45989.327580439814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45989.327580439814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45989.327580439814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45989.327580439814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45989.327580439814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45989.327580439814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45989.327580439814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45989.327580439814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45989.327580439814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45989.327580439814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45989.327580439814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45989.327580439814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45989.327580439814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45989.327580439814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45989.327580439814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45989.327580439814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45989.327580439814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45989.327580439814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45989.327580439814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45989.327580439814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45989.327580439814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45989.327580439814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45989.327580439814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45989.327580439814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45989.327580439814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45989.327580439814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45989.327580439814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45989.327580439814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45989.327580439814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45989.327580439814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45989.327580439814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45989.327580439814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45989.327580439814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45989.327580439814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45989.327580439814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45989.327580439814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45989.327580439814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45989.327580439814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45989.327580439814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45989.327580439814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45989.327580439814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45989.327580439814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45989.327580439814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45989.327580439814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45989.327580439814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45989.327580439814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45989.327580439814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45989.327580439814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45989.327580439814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45989.327580439814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45989.327580439814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45989.327580439814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45989.327580439814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45989.327580439814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45989.327580439814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45989.327580439814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45989.327580439814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45989.327580439814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45989.327580439814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45989.327580439814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45989.327580439814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45989.327580439814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45989.327580439814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45989.327580439814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45989.327580439814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45989.327580439814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45989.327580439814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45989.327580439814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45989.327580439814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45989.327580439814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45989.327580439814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45989.327580439814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45989.327580439814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45989.327580439814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45989.327580439814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45989.327580439814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45989.327580439814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45989.327580439814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45989.327580439814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45989.327580439814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45989.327580439814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45989.327580439814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45989.327580439814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45989.327580439814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45989.327580439814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45989.327580439814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45989.327580439814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45989.327580439814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45989.327580439814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45989.327580439814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45989.327580439814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45989.327580439814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45989.327580439814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45989.327580439814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45989.327580439814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45989.327580439814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45989.327580439814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45989.327580439814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45989.327580439814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45989.327580439814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45989.327580439814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45989.327580439814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45989.327580439814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45989.327580439814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45989.327580439814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45989.327580439814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45989.327580439814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45989.327580439814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45989.327580439814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45989.327580439814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45989.327580439814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45989.327580439814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45989.327580439814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45989.327580439814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45989.327580439814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45989.327580439814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45989.327580439814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45989.327580439814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45989.327580439814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45989.327580439814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45989.327580439814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45989.327580439814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45989.327580439814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45989.327580439814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45989.327580439814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45989.327580439814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45989.327580439814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45989.327580439814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45989.327580439814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45989.327580439814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45989.327580439814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45989.327580439814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45989.327580439814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45989.327580439814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45989.327580439814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45989.327580439814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45989.327580439814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45989.327580439814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45989.327580439814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45989.327580439814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45989.327580439814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45989.327580439814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45989.327580439814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45989.327580439814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45989.327580439814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45989.327580439814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45989.327580439814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45989.327580439814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45989.327580439814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45989.327580439814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45989.327580439814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45989.327580439814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45989.327580439814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45989.327580439814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45989.327580439814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45989.327580439814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45989.327580439814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45989.327580439814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45989.327580439814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45989.327580439814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45989.327580439814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45989.327580439814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45989.327580439814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45989.327580439814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45989.327580439814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45989.327580439814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45989.327580439814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45989.327580439814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45989.327580439814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45989.327580439814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45989.327580439814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45989.327580439814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45989.327580439814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45989.327580439814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45989.327580439814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45989.327580439814</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39121</v>
      </c>
      <c r="B2" s="37" t="str">
        <f>IFERROR(VLOOKUP(D2,DB!A:K,11,0),"")</f>
        <v>R5</v>
      </c>
      <c r="C2" s="37">
        <v>3</v>
      </c>
      <c r="D2" s="103" t="s">
        <v>36011</v>
      </c>
      <c r="E2" s="37" t="s">
        <v>39021</v>
      </c>
      <c r="F2" s="38">
        <v>45891.832060185188</v>
      </c>
      <c r="G2" s="105">
        <f ca="1">IFERROR(NOW()-F2,"")</f>
        <v>97.495520486110763</v>
      </c>
      <c r="H2" s="38">
        <v>45891.790393518517</v>
      </c>
      <c r="I2" s="37" t="str">
        <f>IFERROR(VLOOKUP(D2,DB!A:F,6,0),"")</f>
        <v>Generator-SG</v>
      </c>
      <c r="J2" s="37" t="str">
        <f>IFERROR(VLOOKUP(D2,DB!A:G,7,0),"")</f>
        <v>Vandalized</v>
      </c>
      <c r="K2" s="37" t="s">
        <v>39122</v>
      </c>
      <c r="L2" s="37" t="str">
        <f>IFERROR(VLOOKUP(D2,DB!A:I,9,0),"")</f>
        <v>Latis</v>
      </c>
      <c r="M2" s="102"/>
    </row>
    <row r="3" spans="1:13" s="39" customFormat="1" ht="30.75">
      <c r="A3" s="37" t="s">
        <v>39123</v>
      </c>
      <c r="B3" s="37" t="str">
        <f>IFERROR(VLOOKUP(D3,DB!A:K,11,0),"")</f>
        <v>R5</v>
      </c>
      <c r="C3" s="37">
        <v>1</v>
      </c>
      <c r="D3" s="37" t="s">
        <v>33268</v>
      </c>
      <c r="E3" s="37" t="s">
        <v>39100</v>
      </c>
      <c r="F3" s="38">
        <v>45926.188877314817</v>
      </c>
      <c r="G3" s="105">
        <f t="shared" ref="G3" ca="1" si="0">IFERROR(NOW()-F3,"")</f>
        <v>63.138703356482438</v>
      </c>
      <c r="H3" s="38">
        <v>45926.158159722225</v>
      </c>
      <c r="I3" s="37" t="str">
        <f>IFERROR(VLOOKUP(D3,DB!A:F,6,0),"")</f>
        <v>SCECO</v>
      </c>
      <c r="J3" s="37" t="str">
        <f>IFERROR(VLOOKUP(D3,DB!A:G,7,0),"")</f>
        <v>Good</v>
      </c>
      <c r="K3" s="37" t="s">
        <v>39124</v>
      </c>
      <c r="L3" s="37" t="str">
        <f>IFERROR(VLOOKUP(D3,DB!A:I,9,0),"")</f>
        <v>Latis</v>
      </c>
      <c r="M3" s="102"/>
    </row>
    <row r="4" spans="1:13" s="39" customFormat="1" ht="48" customHeight="1">
      <c r="A4" s="106" t="s">
        <v>39125</v>
      </c>
      <c r="B4" s="106" t="str">
        <f>IFERROR(VLOOKUP(D4,DB!A:K,11,0),"")</f>
        <v>R5</v>
      </c>
      <c r="C4" s="106">
        <v>1</v>
      </c>
      <c r="D4" s="106" t="s">
        <v>34758</v>
      </c>
      <c r="E4" s="106" t="s">
        <v>39100</v>
      </c>
      <c r="F4" s="107">
        <v>45948.661111111112</v>
      </c>
      <c r="G4" s="108">
        <f t="shared" ref="G4" ca="1" si="1">IFERROR(NOW()-F4,"")</f>
        <v>40.66646956018667</v>
      </c>
      <c r="H4" s="107">
        <v>45948.661111111112</v>
      </c>
      <c r="I4" s="106" t="str">
        <f>IFERROR(VLOOKUP(D4,DB!A:F,6,0),"")</f>
        <v>SCECO</v>
      </c>
      <c r="J4" s="106" t="str">
        <f>IFERROR(VLOOKUP(D4,DB!A:G,7,0),"")</f>
        <v>Dead</v>
      </c>
      <c r="K4" s="106" t="s">
        <v>39126</v>
      </c>
      <c r="L4" s="106" t="str">
        <f>IFERROR(VLOOKUP(D4,DB!A:I,9,0),"")</f>
        <v>Latis</v>
      </c>
    </row>
    <row r="5" spans="1:13" s="39" customFormat="1" ht="30.75">
      <c r="A5" s="106" t="s">
        <v>39127</v>
      </c>
      <c r="B5" s="106" t="str">
        <f>IFERROR(VLOOKUP(D5,DB!A:K,11,0),"")</f>
        <v>R5</v>
      </c>
      <c r="C5" s="106">
        <v>1</v>
      </c>
      <c r="D5" s="106" t="s">
        <v>36518</v>
      </c>
      <c r="E5" s="106" t="s">
        <v>39021</v>
      </c>
      <c r="F5" s="107">
        <v>45981.373298611114</v>
      </c>
      <c r="G5" s="108">
        <f ca="1">IFERROR(NOW()-F5,"")</f>
        <v>7.954281828700914</v>
      </c>
      <c r="H5" s="146">
        <v>45981.360798611109</v>
      </c>
      <c r="I5" s="106" t="str">
        <f>IFERROR(VLOOKUP(D5,DB!A:F,6,0),"")</f>
        <v>SCECO</v>
      </c>
      <c r="J5" s="106" t="str">
        <f>IFERROR(VLOOKUP(D5,DB!A:G,7,0),"")</f>
        <v>Dead</v>
      </c>
      <c r="K5" s="106" t="s">
        <v>39128</v>
      </c>
      <c r="L5" s="106" t="str">
        <f>IFERROR(VLOOKUP(D5,DB!A:I,9,0),"")</f>
        <v>Latis</v>
      </c>
    </row>
    <row r="6" spans="1:13">
      <c r="A6" s="37"/>
      <c r="B6" s="37" t="str">
        <f>IFERROR(VLOOKUP(D6,DB!A:K,11,0),"")</f>
        <v/>
      </c>
      <c r="C6" s="37"/>
      <c r="D6" s="148"/>
      <c r="E6" s="37"/>
      <c r="F6" s="38"/>
      <c r="G6" s="143">
        <f t="shared" ref="G6:G15" ca="1" si="2">IFERROR(NOW()-F6,"")</f>
        <v>45989.327580439814</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45989.327580439814</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45989.327580439814</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45989.327580439814</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45989.327580439814</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45989.327580439814</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45989.327580439814</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45989.327580439814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45989.327580439814</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45989.327580439814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45989.327580439814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45989.327580439814</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45989.327580439814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45989.327580439814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45989.327580439814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45989.327580439814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45989.327580439814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45989.327580439814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45989.327580439814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45989.327580439814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45989.327580439814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45989.327580439814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45989.327580439814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45989.327580439814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45989.327580439814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45989.327580439814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45989.327580439814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45989.327580439814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45989.327580439814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45989.327580439814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45989.327580439814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45989.327580439814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45989.327580439814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45989.327580439814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45989.327580439814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45989.327580439814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45989.327580439814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45989.327580439814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45989.327580439814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45989.327580439814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45989.327580439814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45989.327580439814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45989.327580439814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45989.327580439814</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45989.327580439814</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45989.327580439814</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45989.327580439814</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45989.327580439814</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45989.327580439814</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45989.327580439814</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45989.327580439814</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45989.327580439814</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45989.327580439814</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45989.327580439814</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45989.327580439814</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45989.327580439814</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45989.327580439814</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45989.327580439814</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45989.327580439814</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45989.327580439814</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45989.327580439814</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45989.327580439814</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45989.327580439814</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45989.327580439814</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45989.327580439814</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45989.327580439814</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45989.327580439814</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2025-11-28T04:52:41Z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