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83" documentId="13_ncr:1_{F6CB121F-512D-4AA6-A0C1-0FB36C537598}" xr6:coauthVersionLast="47" xr6:coauthVersionMax="47" xr10:uidLastSave="{71A676FF-AC88-4AA8-A476-7B698A3039CF}"/>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<sst xmlns="http://schemas.openxmlformats.org/spreadsheetml/2006/main" count="180288" uniqueCount="39127">
  <si>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</si>
  <si>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</si>
  <si>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</si>
  <si>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</si>
  <si>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</si>
  <si>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</si>
  <si>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</si>
  <si>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</si>
  <si>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</si>
  <si>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</si>
  <si>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</si>
  <si>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</si>
  <si>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</si>
  <si>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</si>
  <si>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</si>
  <si>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</si>
  <si>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</si>
  <si>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</si>
  <si>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</si>
  <si>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</si>
  <si>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</si>
  <si>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</si>
  <si>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</si>
  <si>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</si>
  <si>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</si>
  <si>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</si>
  <si>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</si>
  <si>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</si>
  <si>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</si>
  <si>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</si>
  <si>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</si>
  <si>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</si>
  <si>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</si>
  <si>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</si>
  <si>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</si>
  <si>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</si>
  <si>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</si>
  <si>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</si>
  <si>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</si>
  <si>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</si>
  <si>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</si>
  <si>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</si>
  <si>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</si>
  <si>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</si>
  <si>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</si>
  <si>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</si>
  <si>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</si>
  <si>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</si>
  <si>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</si>
  <si>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</si>
  <si>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</si>
  <si>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</si>
  <si>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</si>
  <si>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</si>
  <si>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</si>
  <si>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</si>
  <si>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</si>
  <si>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</si>
  <si>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</si>
  <si>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</si>
  <si>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</si>
  <si>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</si>
  <si>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</si>
  <si>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</si>
  <si>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</si>
  <si>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</si>
  <si>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</si>
  <si>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</si>
  <si>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</si>
  <si>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</si>
  <si>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</si>
  <si>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</si>
  <si>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</si>
  <si>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</si>
  <si>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</si>
  <si>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</si>
  <si>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</si>
  <si>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</si>
  <si>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</si>
  <si>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</si>
  <si>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</si>
  <si>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</si>
  <si>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</si>
  <si>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</si>
  <si>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</si>
  <si>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</si>
  <si>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</si>
  <si>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</si>
  <si>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</si>
  <si>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</si>
  <si>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</si>
  <si>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</si>
  <si>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</si>
  <si>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</si>
  <si>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</si>
  <si>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</si>
  <si>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</si>
  <si>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</si>
  <si>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</si>
  <si>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</si>
  <si>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</si>
  <si>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</si>
  <si>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</si>
  <si>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</si>
  <si>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</si>
  <si>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</si>
  <si>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</si>
  <si>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</si>
  <si>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</si>
  <si>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</si>
  <si>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</si>
  <si>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</si>
  <si>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</si>
  <si>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</si>
  <si>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</si>
  <si>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</si>
  <si>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</si>
  <si>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</si>
  <si>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</si>
  <si>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</si>
  <si>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</si>
  <si>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</si>
  <si>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</si>
  <si>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</si>
  <si>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</si>
  <si>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</si>
  <si>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</si>
  <si>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</si>
  <si>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</si>
  <si>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</si>
  <si>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</si>
  <si>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</si>
  <si>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</si>
  <si>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</si>
  <si>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</si>
  <si>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</si>
  <si>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</si>
  <si>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</si>
  <si>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</si>
  <si>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</si>
  <si>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</si>
  <si>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</si>
  <si>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</si>
  <si>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</si>
  <si>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</si>
  <si>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</si>
  <si>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</si>
  <si>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</si>
  <si>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</si>
  <si>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</si>
  <si>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</si>
  <si>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</si>
  <si>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</si>
  <si>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</si>
  <si>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</si>
  <si>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</si>
  <si>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</si>
  <si>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</si>
  <si>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</si>
  <si>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</si>
  <si>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</si>
  <si>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</si>
  <si>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</si>
  <si>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</si>
  <si>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</si>
  <si>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</si>
  <si>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</si>
  <si>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</si>
  <si>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</si>
  <si>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</si>
  <si>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</si>
  <si>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</si>
  <si>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</si>
  <si>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</si>
  <si>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</si>
  <si>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</si>
  <si>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</si>
  <si>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</si>
  <si>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</si>
  <si>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</si>
  <si>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</si>
  <si>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</si>
  <si>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</si>
  <si>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</si>
  <si>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</si>
  <si>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</si>
  <si>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</si>
  <si>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</si>
  <si>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</si>
  <si>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</si>
  <si>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</si>
  <si>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</si>
  <si>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</si>
  <si>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</si>
  <si>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</si>
  <si>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</si>
  <si>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</si>
  <si>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</si>
  <si>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</si>
  <si>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</si>
  <si>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</si>
  <si>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</si>
  <si>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</si>
  <si>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</si>
  <si>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</si>
  <si>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</si>
  <si>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</si>
  <si>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</si>
  <si>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</si>
  <si>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</si>
  <si>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</si>
  <si>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</si>
  <si>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</si>
  <si>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</si>
  <si>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</si>
  <si>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</si>
  <si>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</si>
  <si>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</si>
  <si>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</si>
  <si>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</si>
  <si>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</si>
  <si>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</si>
  <si>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</si>
  <si>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</si>
  <si>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</si>
  <si>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</si>
  <si>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</si>
  <si>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</si>
  <si>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</si>
  <si>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</si>
  <si>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</si>
  <si>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</si>
  <si>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</si>
  <si>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</si>
  <si>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</si>
  <si>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</si>
  <si>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</si>
  <si>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</si>
  <si>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</si>
  <si>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</si>
  <si>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</si>
  <si>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</si>
  <si>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</si>
  <si>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</si>
  <si>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</si>
  <si>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</si>
  <si>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</si>
  <si>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</si>
  <si>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</si>
  <si>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</si>
  <si>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</si>
  <si>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</si>
  <si>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</si>
  <si>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</si>
  <si>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</si>
  <si>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</si>
  <si>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</si>
  <si>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</si>
  <si>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</si>
  <si>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</si>
  <si>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</si>
  <si>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</si>
  <si>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</si>
  <si>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</si>
  <si>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</si>
  <si>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</si>
  <si>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</si>
  <si>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</si>
  <si>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</si>
  <si>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</si>
  <si>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</si>
  <si>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</si>
  <si>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</si>
  <si>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</si>
  <si>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</si>
  <si>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</si>
  <si>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</si>
  <si>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</si>
  <si>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</si>
  <si>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</si>
  <si>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</si>
  <si>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</si>
  <si>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</si>
  <si>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</si>
  <si>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</si>
  <si>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</si>
  <si>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</si>
  <si>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</si>
  <si>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</si>
  <si>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</si>
  <si>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</si>
  <si>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</si>
  <si>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</si>
  <si>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</si>
  <si>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</si>
  <si>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</si>
  <si>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</si>
  <si>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</si>
  <si>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</si>
  <si>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</si>
  <si>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</si>
  <si>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</si>
  <si>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</si>
  <si>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</si>
  <si>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</si>
  <si>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</si>
  <si>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</si>
  <si>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</si>
  <si>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</si>
  <si>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</si>
  <si>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</si>
  <si>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</si>
  <si>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</si>
  <si>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</si>
  <si>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</si>
  <si>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</si>
  <si>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</si>
  <si>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</si>
  <si>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</si>
  <si>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</si>
  <si>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</si>
  <si>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</si>
  <si>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</si>
  <si>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</si>
  <si>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</si>
  <si>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</si>
  <si>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</si>
  <si>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</si>
  <si>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</si>
  <si>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</si>
  <si>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</si>
  <si>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</si>
  <si>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</si>
  <si>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</si>
  <si>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</si>
  <si>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</si>
  <si>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</si>
  <si>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</si>
  <si>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</si>
  <si>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</si>
  <si>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</si>
  <si>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</si>
  <si>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</si>
  <si>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</si>
  <si>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</si>
  <si>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</si>
  <si>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</si>
  <si>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</si>
  <si>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</si>
  <si>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</si>
  <si>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</si>
  <si>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</si>
  <si>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</si>
  <si>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</si>
  <si>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</si>
  <si>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</si>
  <si>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</si>
  <si>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</si>
  <si>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</si>
  <si>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</si>
  <si>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</si>
  <si>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</si>
  <si>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</si>
  <si>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</si>
  <si>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</si>
  <si>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</si>
  <si>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</si>
  <si>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</si>
  <si>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</si>
  <si>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</si>
  <si>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</si>
  <si>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</si>
  <si>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</si>
  <si>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</si>
  <si>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</si>
  <si>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</si>
  <si>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</si>
  <si>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</si>
  <si>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</si>
  <si>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</si>
  <si>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</si>
  <si>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</si>
  <si>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</si>
  <si>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</si>
  <si>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</si>
  <si>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</si>
  <si>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</si>
  <si>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</si>
  <si>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</si>
  <si>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</si>
  <si>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</si>
  <si>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</si>
  <si>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</si>
  <si>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</si>
  <si>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</si>
  <si>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</si>
  <si>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</si>
  <si>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</si>
  <si>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</si>
  <si>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</si>
  <si>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</si>
  <si>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</si>
  <si>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</si>
  <si>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</si>
  <si>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</si>
  <si>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</si>
  <si>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</si>
  <si>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</si>
  <si>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</si>
  <si>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</si>
  <si>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</si>
  <si>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</si>
  <si>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</si>
  <si>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</si>
  <si>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</si>
  <si>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</si>
  <si>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</si>
  <si>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</si>
  <si>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</si>
  <si>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</si>
  <si>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</si>
  <si>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</si>
  <si>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</si>
  <si>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</si>
  <si>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</si>
  <si>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</si>
  <si>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</si>
  <si>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</si>
  <si>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</si>
  <si>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</si>
  <si>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</si>
  <si>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</si>
  <si>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</si>
  <si>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</si>
  <si>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</si>
  <si>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</si>
  <si>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</si>
  <si>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</si>
  <si>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</si>
  <si>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</si>
  <si>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</si>
  <si>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</si>
  <si>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</si>
  <si>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</si>
  <si>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</si>
  <si>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</si>
  <si>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</si>
  <si>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</si>
  <si>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</si>
  <si>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</si>
  <si>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</si>
  <si>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</si>
  <si>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</si>
  <si>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</si>
  <si>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</si>
  <si>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</si>
  <si>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</si>
  <si>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</si>
  <si>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</si>
  <si>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</si>
  <si>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</si>
  <si>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</si>
  <si>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</si>
  <si>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</si>
  <si>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</si>
  <si>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</si>
  <si>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</si>
  <si>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</si>
  <si>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</si>
  <si>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</si>
  <si>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</si>
  <si>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</si>
  <si>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</si>
  <si>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</si>
  <si>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</si>
  <si>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</si>
  <si>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</si>
  <si>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</si>
  <si>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</si>
  <si>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</si>
  <si>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</si>
  <si>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</si>
  <si>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</si>
  <si>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</si>
  <si>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</si>
  <si>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</si>
  <si>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</si>
  <si>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</si>
  <si>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</si>
  <si>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</si>
  <si>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</si>
  <si>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</si>
  <si>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</si>
  <si>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</si>
  <si>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</si>
  <si>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</si>
  <si>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</si>
  <si>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</si>
  <si>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</si>
  <si>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</si>
  <si>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</si>
  <si>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</si>
  <si>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</si>
  <si>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</si>
  <si>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</si>
  <si>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</si>
  <si>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</si>
  <si>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</si>
  <si>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</si>
  <si>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</si>
  <si>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</si>
  <si>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</si>
  <si>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</si>
  <si>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</si>
  <si>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</si>
  <si>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</si>
  <si>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</si>
  <si>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</si>
  <si>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</si>
  <si>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</si>
  <si>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</si>
  <si>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</si>
  <si>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</si>
  <si>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</si>
  <si>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</si>
  <si>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</si>
  <si>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</si>
  <si>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</si>
  <si>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</si>
  <si>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</si>
  <si>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</si>
  <si>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</si>
  <si>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</si>
  <si>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</si>
  <si>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</si>
  <si>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</si>
  <si>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</si>
  <si>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</si>
  <si>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</si>
  <si>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</si>
  <si>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</si>
  <si>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</si>
  <si>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</si>
  <si>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</si>
  <si>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</si>
  <si>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</si>
  <si>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</si>
  <si>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</si>
  <si>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</si>
  <si>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</si>
  <si>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</si>
  <si>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</si>
  <si>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</si>
  <si>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</si>
  <si>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</si>
  <si>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</si>
  <si>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</si>
  <si>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</si>
  <si>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</si>
  <si>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</si>
  <si>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</si>
  <si>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</si>
  <si>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</si>
  <si>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</si>
  <si>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</si>
  <si>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</si>
  <si>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</si>
  <si>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</si>
  <si>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</si>
  <si>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</si>
  <si>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</si>
  <si>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</si>
  <si>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</si>
  <si>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</si>
  <si>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</si>
  <si>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</si>
  <si>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</si>
  <si>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</si>
  <si>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</si>
  <si>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</si>
  <si>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</si>
  <si>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</si>
  <si>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</si>
  <si>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</si>
  <si>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</si>
  <si>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</si>
  <si>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</si>
  <si>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</si>
  <si>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</si>
  <si>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</si>
  <si>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</si>
  <si>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</si>
  <si>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</si>
  <si>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</si>
  <si>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</si>
  <si>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</si>
  <si>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</si>
  <si>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</si>
  <si>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</si>
  <si>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</si>
  <si>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</si>
  <si>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</si>
  <si>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</si>
  <si>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</si>
  <si>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</si>
  <si>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</si>
  <si>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</si>
  <si>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</si>
  <si>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</si>
  <si>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</si>
  <si>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</si>
  <si>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</si>
  <si>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</si>
  <si>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</si>
  <si>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</si>
  <si>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</si>
  <si>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</si>
  <si>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</si>
  <si>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</si>
  <si>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</si>
  <si>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</si>
  <si>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</si>
  <si>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</si>
  <si>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</si>
  <si>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</si>
  <si>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</si>
  <si>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</si>
  <si>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</si>
  <si>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</si>
  <si>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</si>
  <si>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</si>
  <si>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</si>
  <si>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</si>
  <si>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</si>
  <si>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</si>
  <si>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</si>
  <si>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</si>
  <si>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</si>
  <si>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</si>
  <si>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</si>
  <si>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</si>
  <si>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</si>
  <si>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</si>
  <si>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</si>
  <si>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</si>
  <si>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</si>
  <si>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</si>
  <si>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</si>
  <si>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</si>
  <si>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</si>
  <si>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</si>
  <si>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</si>
  <si>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</si>
  <si>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</si>
  <si>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</si>
  <si>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</si>
  <si>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</si>
  <si>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</si>
  <si>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</si>
  <si>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</si>
  <si>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</si>
  <si>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</si>
  <si>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</si>
  <si>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</si>
  <si>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</si>
  <si>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</si>
  <si>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</si>
  <si>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</si>
  <si>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</si>
  <si>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</si>
  <si>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</si>
  <si>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</si>
  <si>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</si>
  <si>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</si>
  <si>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</si>
  <si>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</si>
  <si>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</si>
  <si>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</si>
  <si>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</si>
  <si>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</si>
  <si>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</si>
  <si>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</si>
  <si>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</si>
  <si>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</si>
  <si>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</si>
  <si>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</si>
  <si>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</si>
  <si>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</si>
  <si>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</si>
  <si>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</si>
  <si>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</si>
  <si>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</si>
  <si>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</si>
  <si>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</si>
  <si>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</si>
  <si>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</si>
  <si>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</si>
  <si>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</si>
  <si>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</si>
  <si>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</si>
  <si>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</si>
  <si>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</si>
  <si>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</si>
  <si>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</si>
  <si>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</si>
  <si>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</si>
  <si>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</si>
  <si>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</si>
  <si>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</si>
  <si>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</si>
  <si>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</si>
  <si>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</si>
  <si>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</si>
  <si>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</si>
  <si>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</si>
  <si>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</si>
  <si>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</si>
  <si>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</si>
  <si>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</si>
  <si>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</si>
  <si>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</si>
  <si>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</si>
  <si>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</si>
  <si>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</si>
  <si>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</si>
  <si>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</si>
  <si>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</si>
  <si>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</si>
  <si>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</si>
  <si>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</si>
  <si>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</si>
  <si>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</si>
  <si>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</si>
  <si>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</si>
  <si>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</si>
  <si>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</si>
  <si>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</si>
  <si>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</si>
  <si>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</si>
  <si>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</si>
  <si>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</si>
  <si>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</si>
  <si>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</si>
  <si>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</si>
  <si>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</si>
  <si>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</si>
  <si>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</si>
  <si>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</si>
  <si>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</si>
  <si>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</si>
  <si>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</si>
  <si>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</si>
  <si>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</si>
  <si>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</si>
  <si>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</si>
  <si>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</si>
  <si>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</si>
  <si>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</si>
  <si>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</si>
  <si>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</si>
  <si>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</si>
  <si>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</si>
  <si>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</si>
  <si>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</si>
  <si>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</si>
  <si>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</si>
  <si>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</si>
  <si>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</si>
  <si>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</si>
  <si>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</si>
  <si>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</si>
  <si>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</si>
  <si>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</si>
  <si>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</si>
  <si>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</si>
  <si>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</si>
  <si>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</si>
  <si>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</si>
  <si>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</si>
  <si>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</si>
  <si>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</si>
  <si>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</si>
  <si>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</si>
  <si>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</si>
  <si>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</si>
  <si>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</si>
  <si>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</si>
  <si>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</si>
  <si>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</si>
  <si>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</si>
  <si>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</si>
  <si>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</si>
  <si>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</si>
  <si>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</si>
  <si>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</si>
  <si>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</si>
  <si>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</si>
  <si>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</si>
  <si>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</si>
  <si>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</si>
  <si>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</si>
  <si>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</si>
  <si>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</si>
  <si>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</si>
  <si>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</si>
  <si>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</si>
  <si>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</si>
  <si>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</si>
  <si>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</si>
  <si>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</si>
  <si>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</si>
  <si>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</si>
  <si>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</si>
  <si>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</si>
  <si>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</si>
  <si>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</si>
  <si>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</si>
  <si>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</si>
  <si>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</si>
  <si>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</si>
  <si>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</si>
  <si>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</si>
  <si>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</si>
  <si>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</si>
  <si>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</si>
  <si>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</si>
  <si>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</si>
  <si>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</si>
  <si>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</si>
  <si>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</si>
  <si>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</si>
  <si>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</si>
  <si>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</si>
  <si>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</si>
  <si>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</si>
  <si>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</si>
  <si>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</si>
  <si>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</si>
  <si>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</si>
  <si>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</si>
  <si>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</si>
  <si>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</si>
  <si>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</si>
  <si>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</si>
  <si>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</si>
  <si>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</si>
  <si>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</si>
  <si>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</si>
  <si>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</si>
  <si>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</si>
  <si>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</si>
  <si>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</si>
  <si>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</si>
  <si>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</si>
  <si>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</si>
  <si>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</si>
  <si>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</si>
  <si>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</si>
  <si>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</si>
  <si>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</si>
  <si>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</si>
  <si>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</si>
  <si>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</si>
  <si>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</si>
  <si>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</si>
  <si>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</si>
  <si>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</si>
  <si>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</si>
  <si>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</si>
  <si>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</si>
  <si>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</si>
  <si>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</si>
  <si>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</si>
  <si>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</si>
  <si>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</si>
  <si>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</si>
  <si>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</si>
  <si>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</si>
  <si>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</si>
  <si>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</si>
  <si>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</si>
  <si>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</si>
  <si>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</si>
  <si>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</si>
  <si>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</si>
  <si>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</si>
  <si>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</si>
  <si>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</si>
  <si>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</si>
  <si>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</si>
  <si>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</si>
  <si>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</si>
  <si>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</si>
  <si>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</si>
  <si>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</si>
  <si>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</si>
  <si>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</si>
  <si>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</si>
  <si>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</si>
  <si>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</si>
  <si>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</si>
  <si>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</si>
  <si>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</si>
  <si>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</si>
  <si>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</si>
  <si>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</si>
  <si>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</si>
  <si>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</si>
  <si>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</si>
  <si>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</si>
  <si>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</si>
  <si>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</si>
  <si>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</si>
  <si>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</si>
  <si>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</si>
  <si>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</si>
  <si>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</si>
  <si>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</si>
  <si>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</si>
  <si>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</si>
  <si>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</si>
  <si>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</si>
  <si>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</si>
  <si>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</si>
  <si>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</si>
  <si>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</si>
  <si>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</si>
  <si>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</si>
  <si>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</si>
  <si>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</si>
  <si>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</si>
  <si>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</si>
  <si>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</si>
  <si>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</si>
  <si>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</si>
  <si>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</si>
  <si>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</si>
  <si>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</si>
  <si>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</si>
  <si>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</si>
  <si>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</si>
  <si>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</si>
  <si>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</si>
  <si>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</si>
  <si>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</si>
  <si>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</si>
  <si>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</si>
  <si>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</si>
  <si>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</si>
  <si>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</si>
  <si>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</si>
  <si>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</si>
  <si>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</si>
  <si>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</si>
  <si>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</si>
  <si>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</si>
  <si>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</si>
  <si>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</si>
  <si>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</si>
  <si>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</si>
  <si>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</si>
  <si>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</si>
  <si>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</si>
  <si>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</si>
  <si>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</si>
  <si>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</si>
  <si>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</si>
  <si>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</si>
  <si>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</si>
  <si>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</si>
  <si>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</si>
  <si>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</si>
  <si>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</si>
  <si>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</si>
  <si>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</si>
  <si>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</si>
  <si>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</si>
  <si>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</si>
  <si>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</si>
  <si>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</si>
  <si>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</si>
  <si>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</si>
  <si>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</si>
  <si>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</si>
  <si>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</si>
  <si>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</si>
  <si>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</si>
  <si>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</si>
  <si>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</si>
  <si>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</si>
  <si>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</si>
  <si>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</si>
  <si>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</si>
  <si>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</si>
  <si>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</si>
  <si>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</si>
  <si>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</si>
  <si>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</si>
  <si>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</si>
  <si>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</si>
  <si>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</si>
  <si>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</si>
  <si>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</si>
  <si>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</si>
  <si>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</si>
  <si>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</si>
  <si>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</si>
  <si>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</si>
  <si>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</si>
  <si>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</si>
  <si>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</si>
  <si>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</si>
  <si>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</si>
  <si>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</si>
  <si>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</si>
  <si>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</si>
  <si>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</si>
  <si>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</si>
  <si>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</si>
  <si>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</si>
  <si>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</si>
  <si>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</si>
  <si>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</si>
  <si>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</si>
  <si>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</si>
  <si>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</si>
  <si>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</si>
  <si>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</si>
  <si>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</si>
  <si>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</si>
  <si>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</si>
  <si>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</si>
  <si>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</si>
  <si>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</si>
  <si>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</si>
  <si>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</si>
  <si>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</si>
  <si>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</si>
  <si>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</si>
  <si>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</si>
  <si>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</si>
  <si>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</si>
  <si>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</si>
  <si>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</si>
  <si>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</si>
  <si>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</si>
  <si>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</si>
  <si>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</si>
  <si>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</si>
  <si>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</si>
  <si>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</si>
  <si>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</si>
  <si>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</si>
  <si>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</si>
  <si>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</si>
  <si>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</si>
  <si>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</si>
  <si>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</si>
  <si>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</si>
  <si>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</si>
  <si>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</si>
  <si>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</si>
  <si>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</si>
  <si>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</si>
  <si>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</si>
  <si>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</si>
  <si>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</si>
  <si>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</si>
  <si>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</si>
  <si>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</si>
  <si>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</si>
  <si>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</si>
  <si>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</si>
  <si>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</si>
  <si>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</si>
  <si>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</si>
  <si>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</si>
  <si>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</si>
  <si>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</si>
  <si>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</si>
  <si>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</si>
  <si>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</si>
  <si>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</si>
  <si>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</si>
  <si>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</si>
  <si>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</si>
  <si>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</si>
  <si>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</si>
  <si>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</si>
  <si>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</si>
  <si>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</si>
  <si>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</si>
  <si>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</si>
  <si>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</si>
  <si>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</si>
  <si>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</si>
  <si>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</si>
  <si>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</si>
  <si>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</si>
  <si>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</si>
  <si>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</si>
  <si>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</si>
  <si>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</si>
  <si>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</si>
  <si>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</si>
  <si>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</si>
  <si>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</si>
  <si>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</si>
  <si>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</si>
  <si>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</si>
  <si>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</si>
  <si>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</si>
  <si>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</si>
  <si>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</si>
  <si>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</si>
  <si>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</si>
  <si>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</si>
  <si>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</si>
  <si>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</si>
  <si>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</si>
  <si>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</si>
  <si>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</si>
  <si>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</si>
  <si>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</si>
  <si>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</si>
  <si>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</si>
  <si>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</si>
  <si>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</si>
  <si>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</si>
  <si>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</si>
  <si>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</si>
  <si>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</si>
  <si>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</si>
  <si>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</si>
  <si>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</si>
  <si>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</si>
  <si>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</si>
  <si>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</si>
  <si>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</si>
  <si>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</si>
  <si>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</si>
  <si>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</si>
  <si>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</si>
  <si>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</si>
  <si>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</si>
  <si>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</si>
  <si>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</si>
  <si>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</si>
  <si>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</si>
  <si>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</si>
  <si>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</si>
  <si>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</si>
  <si>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</si>
  <si>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</si>
  <si>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</si>
  <si>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</si>
  <si>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</si>
  <si>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</si>
  <si>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</si>
  <si>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</si>
  <si>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</si>
  <si>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</si>
  <si>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</si>
  <si>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</si>
  <si>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</si>
  <si>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</si>
  <si>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</si>
  <si>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</si>
  <si>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</si>
  <si>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</si>
  <si>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</si>
  <si>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</si>
  <si>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</si>
  <si>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</si>
  <si>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</si>
  <si>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</si>
  <si>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</si>
  <si>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</si>
  <si>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</si>
  <si>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</si>
  <si>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</si>
  <si>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</si>
  <si>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</si>
  <si>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</si>
  <si>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</si>
  <si>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</si>
  <si>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</si>
  <si>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</si>
  <si>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</si>
  <si>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</si>
  <si>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</si>
  <si>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</si>
  <si>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</si>
  <si>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</si>
  <si>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</si>
  <si>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</si>
  <si>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</si>
  <si>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</si>
  <si>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</si>
  <si>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</si>
  <si>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</si>
  <si>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</si>
  <si>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</si>
  <si>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</si>
  <si>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</si>
  <si>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</si>
  <si>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</si>
  <si>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</si>
  <si>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</si>
  <si>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</si>
  <si>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</si>
  <si>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</si>
  <si>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</si>
  <si>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</si>
  <si>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</si>
  <si>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</si>
  <si>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</si>
  <si>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</si>
  <si>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</si>
  <si>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</si>
  <si>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</si>
  <si>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</si>
  <si>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</si>
  <si>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</si>
  <si>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</si>
  <si>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</si>
  <si>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</si>
  <si>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</si>
  <si>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</si>
  <si>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</si>
  <si>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</si>
  <si>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</si>
  <si>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</si>
  <si>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</si>
  <si>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</si>
  <si>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</si>
  <si>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</si>
  <si>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</si>
  <si>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</si>
  <si>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</si>
  <si>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</si>
  <si>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</si>
  <si>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</si>
  <si>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</si>
  <si>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</si>
  <si>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</si>
  <si>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</si>
  <si>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</si>
  <si>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</si>
  <si>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</si>
  <si>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</si>
  <si>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</si>
  <si>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</si>
  <si>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</si>
  <si>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</si>
  <si>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</si>
  <si>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</si>
  <si>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</si>
  <si>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</si>
  <si>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</si>
  <si>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</si>
  <si>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</si>
  <si>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</si>
  <si>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</si>
  <si>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</si>
  <si>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</si>
  <si>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</si>
  <si>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</si>
  <si>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</si>
  <si>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</si>
  <si>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</si>
  <si>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</si>
  <si>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</si>
  <si>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</si>
  <si>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</si>
  <si>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</si>
  <si>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</si>
  <si>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</si>
  <si>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</si>
  <si>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</si>
  <si>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</si>
  <si>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</si>
  <si>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</si>
  <si>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</si>
  <si>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</si>
  <si>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</si>
  <si>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</si>
  <si>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</si>
  <si>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</si>
  <si>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</si>
  <si>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</si>
  <si>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</si>
  <si>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</si>
  <si>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</si>
  <si>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</si>
  <si>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</si>
  <si>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</si>
  <si>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</si>
  <si>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</si>
  <si>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</si>
  <si>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</si>
  <si>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</si>
  <si>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</si>
  <si>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</si>
  <si>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</si>
  <si>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</si>
  <si>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</si>
  <si>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</si>
  <si>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</si>
  <si>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</si>
  <si>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</si>
  <si>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</si>
  <si>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</si>
  <si>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</si>
  <si>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</si>
  <si>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</si>
  <si>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</si>
  <si>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</si>
  <si>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</si>
  <si>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</si>
  <si>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</si>
  <si>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</si>
  <si>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</si>
  <si>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</si>
  <si>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</si>
  <si>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</si>
  <si>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</si>
  <si>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</si>
  <si>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</si>
  <si>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</si>
  <si>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</si>
  <si>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</si>
  <si>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</si>
  <si>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</si>
  <si>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</si>
  <si>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</si>
  <si>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</si>
  <si>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</si>
  <si>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</si>
  <si>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</si>
  <si>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</si>
  <si>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</si>
  <si>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</si>
  <si>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</si>
  <si>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</si>
  <si>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</si>
  <si>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</si>
  <si>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</si>
  <si>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</si>
  <si>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</si>
  <si>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</si>
  <si>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</si>
  <si>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</si>
  <si>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</si>
  <si>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</si>
  <si>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</si>
  <si>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</si>
  <si>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</si>
  <si>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</si>
  <si>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</si>
  <si>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</si>
  <si>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</si>
  <si>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</si>
  <si>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</si>
  <si>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</si>
  <si>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</si>
  <si>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</si>
  <si>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</si>
  <si>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</si>
  <si>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</si>
  <si>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</si>
  <si>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</si>
  <si>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</si>
  <si>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</si>
  <si>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</si>
  <si>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</si>
  <si>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</si>
  <si>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</si>
  <si>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</si>
  <si>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</si>
  <si>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</si>
  <si>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</si>
  <si>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</si>
  <si>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</si>
  <si>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</si>
  <si>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</si>
  <si>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</si>
  <si>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</si>
  <si>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</si>
  <si>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</si>
  <si>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</si>
  <si>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</si>
  <si>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</si>
  <si>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</si>
  <si>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</si>
  <si>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</si>
  <si>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</si>
  <si>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</si>
  <si>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</si>
  <si>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</si>
  <si>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</si>
  <si>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</si>
  <si>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</si>
  <si>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</si>
  <si>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</si>
  <si>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</si>
  <si>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</si>
  <si>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</si>
  <si>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</si>
  <si>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</si>
  <si>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</si>
  <si>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</si>
  <si>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</si>
  <si>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</si>
  <si>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</si>
  <si>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</si>
  <si>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</si>
  <si>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</si>
  <si>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</si>
  <si>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</si>
  <si>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</si>
  <si>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</si>
  <si>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</si>
  <si>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</si>
  <si>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</si>
  <si>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</si>
  <si>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</si>
  <si>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</si>
  <si>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</si>
  <si>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</si>
  <si>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</si>
  <si>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</si>
  <si>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</si>
  <si>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</si>
  <si>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</si>
  <si>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</si>
  <si>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</si>
  <si>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</si>
  <si>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</si>
  <si>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</si>
  <si>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</si>
  <si>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</si>
  <si>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</si>
  <si>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</si>
  <si>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</si>
  <si>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</si>
  <si>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</si>
  <si>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</si>
  <si>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</si>
  <si>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</si>
  <si>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</si>
  <si>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</si>
  <si>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</si>
  <si>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</si>
  <si>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</si>
  <si>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</si>
  <si>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</si>
  <si>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</si>
  <si>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</si>
  <si>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</si>
  <si>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</si>
  <si>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</si>
  <si>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</si>
  <si>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</si>
  <si>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</si>
  <si>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</si>
  <si>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</si>
  <si>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</si>
  <si>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</si>
  <si>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</si>
  <si>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</si>
  <si>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</si>
  <si>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</si>
  <si>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</si>
  <si>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</si>
  <si>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</si>
  <si>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</si>
  <si>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</si>
  <si>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</si>
  <si>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</si>
  <si>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</si>
  <si>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</si>
  <si>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</si>
  <si>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</si>
  <si>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</si>
  <si>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</si>
  <si>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</si>
  <si>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</si>
  <si>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</si>
  <si>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</si>
  <si>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</si>
  <si>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</si>
  <si>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</si>
  <si>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</si>
  <si>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</si>
  <si>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</si>
  <si>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</si>
  <si>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</si>
  <si>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</si>
  <si>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</si>
  <si>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</si>
  <si>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</si>
  <si>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</si>
  <si>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</si>
  <si>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</si>
  <si>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</si>
  <si>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</si>
  <si>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</si>
  <si>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</si>
  <si>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</si>
  <si>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</si>
  <si>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</si>
  <si>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</si>
  <si>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</si>
  <si>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</si>
  <si>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</si>
  <si>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</si>
  <si>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</si>
  <si>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</si>
  <si>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</si>
  <si>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</si>
  <si>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</si>
  <si>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</si>
  <si>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</si>
  <si>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</si>
  <si>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</si>
  <si>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</si>
  <si>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</si>
  <si>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</si>
  <si>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</si>
  <si>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</si>
  <si>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</si>
  <si>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</si>
  <si>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</si>
  <si>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</si>
  <si>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</si>
  <si>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</si>
  <si>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</si>
  <si>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</si>
  <si>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</si>
  <si>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</si>
  <si>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</si>
  <si>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</si>
  <si>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</si>
  <si>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</si>
  <si>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</si>
  <si>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</si>
  <si>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</si>
  <si>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</si>
  <si>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</si>
  <si>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</si>
  <si>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</si>
  <si>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</si>
  <si>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</si>
  <si>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</si>
  <si>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</si>
  <si>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</si>
  <si>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</si>
  <si>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</si>
  <si>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</si>
  <si>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</si>
  <si>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</si>
  <si>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</si>
  <si>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</si>
  <si>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</si>
  <si>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</si>
  <si>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</si>
  <si>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</si>
  <si>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</si>
  <si>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</si>
  <si>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</si>
  <si>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</si>
  <si>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</si>
  <si>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</si>
  <si>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</si>
  <si>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</si>
  <si>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</si>
  <si>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</si>
  <si>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</si>
  <si>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</si>
  <si>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</si>
  <si>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</si>
  <si>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</si>
  <si>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</si>
  <si>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</si>
  <si>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</si>
  <si>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</si>
  <si>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</si>
  <si>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</si>
  <si>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</si>
  <si>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</si>
  <si>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</si>
  <si>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</si>
  <si>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</si>
  <si>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</si>
  <si>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</si>
  <si>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</si>
  <si>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</si>
  <si>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</si>
  <si>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</si>
  <si>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</si>
  <si>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</si>
  <si>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</si>
  <si>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</si>
  <si>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</si>
  <si>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</si>
  <si>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</si>
  <si>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</si>
  <si>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</si>
  <si>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</si>
  <si>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</si>
  <si>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</si>
  <si>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</si>
  <si>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</si>
  <si>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</si>
  <si>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</si>
  <si>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</si>
  <si>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</si>
  <si>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</si>
  <si>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</si>
  <si>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</si>
  <si>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</si>
  <si>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</si>
  <si>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</si>
  <si>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</si>
  <si>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</si>
  <si>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</si>
  <si>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</si>
  <si>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</si>
  <si>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</si>
  <si>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</si>
  <si>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</si>
  <si>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</si>
  <si>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</si>
  <si>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</si>
  <si>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</si>
  <si>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</si>
  <si>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</si>
  <si>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</si>
  <si>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</si>
  <si>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</si>
  <si>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</si>
  <si>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</si>
  <si>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</si>
  <si>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</si>
  <si>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</si>
  <si>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</si>
  <si>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</si>
  <si>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</si>
  <si>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</si>
  <si>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</si>
  <si>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</si>
  <si>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</si>
  <si>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</si>
  <si>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</si>
  <si>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</si>
  <si>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</si>
  <si>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</si>
  <si>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</si>
  <si>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</si>
  <si>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</si>
  <si>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</si>
  <si>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</si>
  <si>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</si>
  <si>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</si>
  <si>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</si>
  <si>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</si>
  <si>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</si>
  <si>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</si>
  <si>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</si>
  <si>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</si>
  <si>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</si>
  <si>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</si>
  <si>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</si>
  <si>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</si>
  <si>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</si>
  <si>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</si>
  <si>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</si>
  <si>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</si>
  <si>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</si>
  <si>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</si>
  <si>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</si>
  <si>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</si>
  <si>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</si>
  <si>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</si>
  <si>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</si>
  <si>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</si>
  <si>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</si>
  <si>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</si>
  <si>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</si>
  <si>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</si>
  <si>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</si>
  <si>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</si>
  <si>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</si>
  <si>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</si>
  <si>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</si>
  <si>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</si>
  <si>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</si>
  <si>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</si>
  <si>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</si>
  <si>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</si>
  <si>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</si>
  <si>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</si>
  <si>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</si>
  <si>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</si>
  <si>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</si>
  <si>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</si>
  <si>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</si>
  <si>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</si>
  <si>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</si>
  <si>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</si>
  <si>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</si>
  <si>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</si>
  <si>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</si>
  <si>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</si>
  <si>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</si>
  <si>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</si>
  <si>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</si>
  <si>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</si>
  <si>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</si>
  <si>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</si>
  <si>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</si>
  <si>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</si>
  <si>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</si>
  <si>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</si>
  <si>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</si>
  <si>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</si>
  <si>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</si>
  <si>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</si>
  <si>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</si>
  <si>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</si>
  <si>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</si>
  <si>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</si>
  <si>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</si>
  <si>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</si>
  <si>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</si>
  <si>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</si>
  <si>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</si>
  <si>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</si>
  <si>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</si>
  <si>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</si>
  <si>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</si>
  <si>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</si>
  <si>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</si>
  <si>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</si>
  <si>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</si>
  <si>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</si>
  <si>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</si>
  <si>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</si>
  <si>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</si>
  <si>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</si>
  <si>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</si>
  <si>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</si>
  <si>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</si>
  <si>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</si>
  <si>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</si>
  <si>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</si>
  <si>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</si>
  <si>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</si>
  <si>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</si>
  <si>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</si>
  <si>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</si>
  <si>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</si>
  <si>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</si>
  <si>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</si>
  <si>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</si>
  <si>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</si>
  <si>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</si>
  <si>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</si>
  <si>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</si>
  <si>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</si>
  <si>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</si>
  <si>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</si>
  <si>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</si>
  <si>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</si>
  <si>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</si>
  <si>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</si>
  <si>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</si>
  <si>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</si>
  <si>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</si>
  <si>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</si>
  <si>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</si>
  <si>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</si>
  <si>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</si>
  <si>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</si>
  <si>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</si>
  <si>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</si>
  <si>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</si>
  <si>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</si>
  <si>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</si>
  <si>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</si>
  <si>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</si>
  <si>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</si>
  <si>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</si>
  <si>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</si>
  <si>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</si>
  <si>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</si>
  <si>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</si>
  <si>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</si>
  <si>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</si>
  <si>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</si>
  <si>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</si>
  <si>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</si>
  <si>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</si>
  <si>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</si>
  <si>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</si>
  <si>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</si>
  <si>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</si>
  <si>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</si>
  <si>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</si>
  <si>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</si>
  <si>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</si>
  <si>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</si>
  <si>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</si>
  <si>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</si>
  <si>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</si>
  <si>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</si>
  <si>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</si>
  <si>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</si>
  <si>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</si>
  <si>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</si>
  <si>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</si>
  <si>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</si>
  <si>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</si>
  <si>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</si>
  <si>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</si>
  <si>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</si>
  <si>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</si>
  <si>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</si>
  <si>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</si>
  <si>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</si>
  <si>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</si>
  <si>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</si>
  <si>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</si>
  <si>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</si>
  <si>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</si>
  <si>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</si>
  <si>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</si>
  <si>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</si>
  <si>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</si>
  <si>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</si>
  <si>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</si>
  <si>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</si>
  <si>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</si>
  <si>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</si>
  <si>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</si>
  <si>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</si>
  <si>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</si>
  <si>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</si>
  <si>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</si>
  <si>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</si>
  <si>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</si>
  <si>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</si>
  <si>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</si>
  <si>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</si>
  <si>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</si>
  <si>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</si>
  <si>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</si>
  <si>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</si>
  <si>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</si>
  <si>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</si>
  <si>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</si>
  <si>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</si>
  <si>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</si>
  <si>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</si>
  <si>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</si>
  <si>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</si>
  <si>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</si>
  <si>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</si>
  <si>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</si>
  <si>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</si>
  <si>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</si>
  <si>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</si>
  <si>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</si>
  <si>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</si>
  <si>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</si>
  <si>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</si>
  <si>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</si>
  <si>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</si>
  <si>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</si>
  <si>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</si>
  <si>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</si>
  <si>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</si>
  <si>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</si>
  <si>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</si>
  <si>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</si>
  <si>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</si>
  <si>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</si>
  <si>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</si>
  <si>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</si>
  <si>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</si>
  <si>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</si>
  <si>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</si>
  <si>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</si>
  <si>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</si>
  <si>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</si>
  <si>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</si>
  <si>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</si>
  <si>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</si>
  <si>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</si>
  <si>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</si>
  <si>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</si>
  <si>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</si>
  <si>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</si>
  <si>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</si>
  <si>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</si>
  <si>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</si>
  <si>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</si>
  <si>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</si>
  <si>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</si>
  <si>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</si>
  <si>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</si>
  <si>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</si>
  <si>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</si>
  <si>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</si>
  <si>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</si>
  <si>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</si>
  <si>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</si>
  <si>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</si>
  <si>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</si>
  <si>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</si>
  <si>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</si>
  <si>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</si>
  <si>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</si>
  <si>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</si>
  <si>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</si>
  <si>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</si>
  <si>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</si>
  <si>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</si>
  <si>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</si>
  <si>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</si>
  <si>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</si>
  <si>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</si>
  <si>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</si>
  <si>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</si>
  <si>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</si>
  <si>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</si>
  <si>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</si>
  <si>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</si>
  <si>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</si>
  <si>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</si>
  <si>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</si>
  <si>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</si>
  <si>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</si>
  <si>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</si>
  <si>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</si>
  <si>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</si>
  <si>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</si>
  <si>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</si>
  <si>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</si>
  <si>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</si>
  <si>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</si>
  <si>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</si>
  <si>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</si>
  <si>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</si>
  <si>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</si>
  <si>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</si>
  <si>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</si>
  <si>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</si>
  <si>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</si>
  <si>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</si>
  <si>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</si>
  <si>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</si>
  <si>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</si>
  <si>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</si>
  <si>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</si>
  <si>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</si>
  <si>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</si>
  <si>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</si>
  <si>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</si>
  <si>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</si>
  <si>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</si>
  <si>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</si>
  <si>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</si>
  <si>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</si>
  <si>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</si>
  <si>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</si>
  <si>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</si>
  <si>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</si>
  <si>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</si>
  <si>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</si>
  <si>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</si>
  <si>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</si>
  <si>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</si>
  <si>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</si>
  <si>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</si>
  <si>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</si>
  <si>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</si>
  <si>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</si>
  <si>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</si>
  <si>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</si>
  <si>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</si>
  <si>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</si>
  <si>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</si>
  <si>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</si>
  <si>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</si>
  <si>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</si>
  <si>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</si>
  <si>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</si>
  <si>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</si>
  <si>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</si>
  <si>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</si>
  <si>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</si>
  <si>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</si>
  <si>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</si>
  <si>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</si>
  <si>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</si>
  <si>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</si>
  <si>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</si>
  <si>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</si>
  <si>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</si>
  <si>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</si>
  <si>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</si>
  <si>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</si>
  <si>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</si>
  <si>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</si>
  <si>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</si>
  <si>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</si>
  <si>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</si>
  <si>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</si>
  <si>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</si>
  <si>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</si>
  <si>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</si>
  <si>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</si>
  <si>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</si>
  <si>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</si>
  <si>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</si>
  <si>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</si>
  <si>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</si>
  <si>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</si>
  <si>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</si>
  <si>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</si>
  <si>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</si>
  <si>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</si>
  <si>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</si>
  <si>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</si>
  <si>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</si>
  <si>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</si>
  <si>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</si>
  <si>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</si>
  <si>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</si>
  <si>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</si>
  <si>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</si>
  <si>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</si>
  <si>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</si>
  <si>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</si>
  <si>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</si>
  <si>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</si>
  <si>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</si>
  <si>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</si>
  <si>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</si>
  <si>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</si>
  <si>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</si>
  <si>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</si>
  <si>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</si>
  <si>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</si>
  <si>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</si>
  <si>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</si>
  <si>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</si>
  <si>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</si>
  <si>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</si>
  <si>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</si>
  <si>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</si>
  <si>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</si>
  <si>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</si>
  <si>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</si>
  <si>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</si>
  <si>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</si>
  <si>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</si>
  <si>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</si>
  <si>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</si>
  <si>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</si>
  <si>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</si>
  <si>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</si>
  <si>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</si>
  <si>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</si>
  <si>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</si>
  <si>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</si>
  <si>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</si>
  <si>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</si>
  <si>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</si>
  <si>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</si>
  <si>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</si>
  <si>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</si>
  <si>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</si>
  <si>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</si>
  <si>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</si>
  <si>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</si>
  <si>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</si>
  <si>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</si>
  <si>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</si>
  <si>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</si>
  <si>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</si>
  <si>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</si>
  <si>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</si>
  <si>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</si>
  <si>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</si>
  <si>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</si>
  <si>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</si>
  <si>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</si>
  <si>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</si>
  <si>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</si>
  <si>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</si>
  <si>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</si>
  <si>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</si>
  <si>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</si>
  <si>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</si>
  <si>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</si>
  <si>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</si>
  <si>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</si>
  <si>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</si>
  <si>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</si>
  <si>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</si>
  <si>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</si>
  <si>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</si>
  <si>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</si>
  <si>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</si>
  <si>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</si>
  <si>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</si>
  <si>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</si>
  <si>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</si>
  <si>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</si>
  <si>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</si>
  <si>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</si>
  <si>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</si>
  <si>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</si>
  <si>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</si>
  <si>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</si>
  <si>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</si>
  <si>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</si>
  <si>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</si>
  <si>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</si>
  <si>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</si>
  <si>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</si>
  <si>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</si>
  <si>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</si>
  <si>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</si>
  <si>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</si>
  <si>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</si>
  <si>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</si>
  <si>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</si>
  <si>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</si>
  <si>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</si>
  <si>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</si>
  <si>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</si>
  <si>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</si>
  <si>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</si>
  <si>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</si>
  <si>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</si>
  <si>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</si>
  <si>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</si>
  <si>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</si>
  <si>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</si>
  <si>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</si>
  <si>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</si>
  <si>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</si>
  <si>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</si>
  <si>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</si>
  <si>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</si>
  <si>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</si>
  <si>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</si>
  <si>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</si>
  <si>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</si>
  <si>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</si>
  <si>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</si>
  <si>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</si>
  <si>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</si>
  <si>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</si>
  <si>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</si>
  <si>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</si>
  <si>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</si>
  <si>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</si>
  <si>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</si>
  <si>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</si>
  <si>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</si>
  <si>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</si>
  <si>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</si>
  <si>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</si>
  <si>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</si>
  <si>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</si>
  <si>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</si>
  <si>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</si>
  <si>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</si>
  <si>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</si>
  <si>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</si>
  <si>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</si>
  <si>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</si>
  <si>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</si>
  <si>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</si>
  <si>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</si>
  <si>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</si>
  <si>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</si>
  <si>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</si>
  <si>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</si>
  <si>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</si>
  <si>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</si>
  <si>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</si>
  <si>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</si>
  <si>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</si>
  <si>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</si>
  <si>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</si>
  <si>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</si>
  <si>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</si>
  <si>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</si>
  <si>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</si>
  <si>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</si>
  <si>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</si>
  <si>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</si>
  <si>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</si>
  <si>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</si>
  <si>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</si>
  <si>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</si>
  <si>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</si>
  <si>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</si>
  <si>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</si>
  <si>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</si>
  <si>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</si>
  <si>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</si>
  <si>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</si>
  <si>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</si>
  <si>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</si>
  <si>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</si>
  <si>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</si>
  <si>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</si>
  <si>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</si>
  <si>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</si>
  <si>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</si>
  <si>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</si>
  <si>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</si>
  <si>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</si>
  <si>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</si>
  <si>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</si>
  <si>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</si>
  <si>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</si>
  <si>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</si>
  <si>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</si>
  <si>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</si>
  <si>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</si>
  <si>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</si>
  <si>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</si>
  <si>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</si>
  <si>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</si>
  <si>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</si>
  <si>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</si>
  <si>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</si>
  <si>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</si>
  <si>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</si>
  <si>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</si>
  <si>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</si>
  <si>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</si>
  <si>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</si>
  <si>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</si>
  <si>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</si>
  <si>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</si>
  <si>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</si>
  <si>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</si>
  <si>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</si>
  <si>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</si>
  <si>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</si>
  <si>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</si>
  <si>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</si>
  <si>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</si>
  <si>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</si>
  <si>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</si>
  <si>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</si>
  <si>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</si>
  <si>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</si>
  <si>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</si>
  <si>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</si>
  <si>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</si>
  <si>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</si>
  <si>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</si>
  <si>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</si>
  <si>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</si>
  <si>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</si>
  <si>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</si>
  <si>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</si>
  <si>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</si>
  <si>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</si>
  <si>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</si>
  <si>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</si>
  <si>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</si>
  <si>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</si>
  <si>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</si>
  <si>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</si>
  <si>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</si>
  <si>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</si>
  <si>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</si>
  <si>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</si>
  <si>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</si>
  <si>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</si>
  <si>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</si>
  <si>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</si>
  <si>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</si>
  <si>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</si>
  <si>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</si>
  <si>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</si>
  <si>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</si>
  <si>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</si>
  <si>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</si>
  <si>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</si>
  <si>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</si>
  <si>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</si>
  <si>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</si>
  <si>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</si>
  <si>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</si>
  <si>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</si>
  <si>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</si>
  <si>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</si>
  <si>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</si>
  <si>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</si>
  <si>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</si>
  <si>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</si>
  <si>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</si>
  <si>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</si>
  <si>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</si>
  <si>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</si>
  <si>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</si>
  <si>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</si>
  <si>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</si>
  <si>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</si>
  <si>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</si>
  <si>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</si>
  <si>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</si>
  <si>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</si>
  <si>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</si>
  <si>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</si>
  <si>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</si>
  <si>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</si>
  <si>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</si>
  <si>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</si>
  <si>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</si>
  <si>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</si>
  <si>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</si>
  <si>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</si>
  <si>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</si>
  <si>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</si>
  <si>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</si>
  <si>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</si>
  <si>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</si>
  <si>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</si>
  <si>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</si>
  <si>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</si>
  <si>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</si>
  <si>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</si>
  <si>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</si>
  <si>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</si>
  <si>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</si>
  <si>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</si>
  <si>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</si>
  <si>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</si>
  <si>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</si>
  <si>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</si>
  <si>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</si>
  <si>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</si>
  <si>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</si>
  <si>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</si>
  <si>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</si>
  <si>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</si>
  <si>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</si>
  <si>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</si>
  <si>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</si>
  <si>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</si>
  <si>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</si>
  <si>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</si>
  <si>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</si>
  <si>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</si>
  <si>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</si>
  <si>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</si>
  <si>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</si>
  <si>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</si>
  <si>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</si>
  <si>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</si>
  <si>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</si>
  <si>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</si>
  <si>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</si>
  <si>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</si>
  <si>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</si>
  <si>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</si>
  <si>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</si>
  <si>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</si>
  <si>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</si>
  <si>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</si>
  <si>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</si>
  <si>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</si>
  <si>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</si>
  <si>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</si>
  <si>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</si>
  <si>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</si>
  <si>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</si>
  <si>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</si>
  <si>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</si>
  <si>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</si>
  <si>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</si>
  <si>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</si>
  <si>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</si>
  <si>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</si>
  <si>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</si>
  <si>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</si>
  <si>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</si>
  <si>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</si>
  <si>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</si>
  <si>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</si>
  <si>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</si>
  <si>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</si>
  <si>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</si>
  <si>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</si>
  <si>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</si>
  <si>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</si>
  <si>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</si>
  <si>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</si>
  <si>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</si>
  <si>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</si>
  <si>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</si>
  <si>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</si>
  <si>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</si>
  <si>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</si>
  <si>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</si>
  <si>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</si>
  <si>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</si>
  <si>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</si>
  <si>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</si>
  <si>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</si>
  <si>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</si>
  <si>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</si>
  <si>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</si>
  <si>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</si>
  <si>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</si>
  <si>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</si>
  <si>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</si>
  <si>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</si>
  <si>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</si>
  <si>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</si>
  <si>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</si>
  <si>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</si>
  <si>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</si>
  <si>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</si>
  <si>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</si>
  <si>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</si>
  <si>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</si>
  <si>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</si>
  <si>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</si>
  <si>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</si>
  <si>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</si>
  <si>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</si>
  <si>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</si>
  <si>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</si>
  <si>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</si>
  <si>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</si>
  <si>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</si>
  <si>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</si>
  <si>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</si>
  <si>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</si>
  <si>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</si>
  <si>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</si>
  <si>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</si>
  <si>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</si>
  <si>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</si>
  <si>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</si>
  <si>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</si>
  <si>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</si>
  <si>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</si>
  <si>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</si>
  <si>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</si>
  <si>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</si>
  <si>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</si>
  <si>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</si>
  <si>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</si>
  <si>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</si>
  <si>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</si>
  <si>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</si>
  <si>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</si>
  <si>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</si>
  <si>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</si>
  <si>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</si>
  <si>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</si>
  <si>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</si>
  <si>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</si>
  <si>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</si>
  <si>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</si>
  <si>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</si>
  <si>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</si>
  <si>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</si>
  <si>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</si>
  <si>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</si>
  <si>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</si>
  <si>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</si>
  <si>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</si>
  <si>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</si>
  <si>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</si>
  <si>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</si>
  <si>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</si>
  <si>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</si>
  <si>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</si>
  <si>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</si>
  <si>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</si>
  <si>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</si>
  <si>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</si>
  <si>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</si>
  <si>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</si>
  <si>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</si>
  <si>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</si>
  <si>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</si>
  <si>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</si>
  <si>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</si>
  <si>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</si>
  <si>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</si>
  <si>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</si>
  <si>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</si>
  <si>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</si>
  <si>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</si>
  <si>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</si>
  <si>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</si>
  <si>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</si>
  <si>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</si>
  <si>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</si>
  <si>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</si>
  <si>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</si>
  <si>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</si>
  <si>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</si>
  <si>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</si>
  <si>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</si>
  <si>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</si>
  <si>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</si>
  <si>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</si>
  <si>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</si>
  <si>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</si>
  <si>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</si>
  <si>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</si>
  <si>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</si>
  <si>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</si>
  <si>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</si>
  <si>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</si>
  <si>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</si>
  <si>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</si>
  <si>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</si>
  <si>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</si>
  <si>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</si>
  <si>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</si>
  <si>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</si>
  <si>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</si>
  <si>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</si>
  <si>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</si>
  <si>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</si>
  <si>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</si>
  <si>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</si>
  <si>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</si>
  <si>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</si>
  <si>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</si>
  <si>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</si>
  <si>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</si>
  <si>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</si>
  <si>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</si>
  <si>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</si>
  <si>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</si>
  <si>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</si>
  <si>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</si>
  <si>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</si>
  <si>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</si>
  <si>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</si>
  <si>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</si>
  <si>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</si>
  <si>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</si>
  <si>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</si>
  <si>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</si>
  <si>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</si>
  <si>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</si>
  <si>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</si>
  <si>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</si>
  <si>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</si>
  <si>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</si>
  <si>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</si>
  <si>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</si>
  <si>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</si>
  <si>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</si>
  <si>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</si>
  <si>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</si>
  <si>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</si>
  <si>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</si>
  <si>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</si>
  <si>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</si>
  <si>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</si>
  <si>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</si>
  <si>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</si>
  <si>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</si>
  <si>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</si>
  <si>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</si>
  <si>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</si>
  <si>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</si>
  <si>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</si>
  <si>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</si>
  <si>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</si>
  <si>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</si>
  <si>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</si>
  <si>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</si>
  <si>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</si>
  <si>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</si>
  <si>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</si>
  <si>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</si>
  <si>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</si>
  <si>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</si>
  <si>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</si>
  <si>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</si>
  <si>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</si>
  <si>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</si>
  <si>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</si>
  <si>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</si>
  <si>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</si>
  <si>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</si>
  <si>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</si>
  <si>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</si>
  <si>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</si>
  <si>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</si>
  <si>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</si>
  <si>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</si>
  <si>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</si>
  <si>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</si>
  <si>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</si>
  <si>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</si>
  <si>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</si>
  <si>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</si>
  <si>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</si>
  <si>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</si>
  <si>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</si>
  <si>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</si>
  <si>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</si>
  <si>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</si>
  <si>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</si>
  <si>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</si>
  <si>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</si>
  <si>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</si>
  <si>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</si>
  <si>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</si>
  <si>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</si>
  <si>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</si>
  <si>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</si>
  <si>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</si>
  <si>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</si>
  <si>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</si>
  <si>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</si>
  <si>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</si>
  <si>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</si>
  <si>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</si>
  <si>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</si>
  <si>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</si>
  <si>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</si>
  <si>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</si>
  <si>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</si>
  <si>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</si>
  <si>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</si>
  <si>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</si>
  <si>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</si>
  <si>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</si>
  <si>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</si>
  <si>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</si>
  <si>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</si>
  <si>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</si>
  <si>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</si>
  <si>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</si>
  <si>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</si>
  <si>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</si>
  <si>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</si>
  <si>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</si>
  <si>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</si>
  <si>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</si>
  <si>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</si>
  <si>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</si>
  <si>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</si>
  <si>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</si>
  <si>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</si>
  <si>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</si>
  <si>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</si>
  <si>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</si>
  <si>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</si>
  <si>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</si>
  <si>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</si>
  <si>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</si>
  <si>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</si>
  <si>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</si>
  <si>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</si>
  <si>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</si>
  <si>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</si>
  <si>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</si>
  <si>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</si>
  <si>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</si>
  <si>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</si>
  <si>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</si>
  <si>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</si>
  <si>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</si>
  <si>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</si>
  <si>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</si>
  <si>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</si>
  <si>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</si>
  <si>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</si>
  <si>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</si>
  <si>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</si>
  <si>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</si>
  <si>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</si>
  <si>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</si>
  <si>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</si>
  <si>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</si>
  <si>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</si>
  <si>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</si>
  <si>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</si>
  <si>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</si>
  <si>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</si>
  <si>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</si>
  <si>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</si>
  <si>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</si>
  <si>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</si>
  <si>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</si>
  <si>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</si>
  <si>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</si>
  <si>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</si>
  <si>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</si>
  <si>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</si>
  <si>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</si>
  <si>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</si>
  <si>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</si>
  <si>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</si>
  <si>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</si>
  <si>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</si>
  <si>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</si>
  <si>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</si>
  <si>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</si>
  <si>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</si>
  <si>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</si>
  <si>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</si>
  <si>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</si>
  <si>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</si>
  <si>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</si>
  <si>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</si>
  <si>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</si>
  <si>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</si>
  <si>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</si>
  <si>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</si>
  <si>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</si>
  <si>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</si>
  <si>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</si>
  <si>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</si>
  <si>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</si>
  <si>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</si>
  <si>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</si>
  <si>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</si>
  <si>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</si>
  <si>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</si>
  <si>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</si>
  <si>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</si>
  <si>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</si>
  <si>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</si>
  <si>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</si>
  <si>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</si>
  <si>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</si>
  <si>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</si>
  <si>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</si>
  <si>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</si>
  <si>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</si>
  <si>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</si>
  <si>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</si>
  <si>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</si>
  <si>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</si>
  <si>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</si>
  <si>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</si>
  <si>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</si>
  <si>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</si>
  <si>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</si>
  <si>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</si>
  <si>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</si>
  <si>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</si>
  <si>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</si>
  <si>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</si>
  <si>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</si>
  <si>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</si>
  <si>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</si>
  <si>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</si>
  <si>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</si>
  <si>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</si>
  <si>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</si>
  <si>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</si>
  <si>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</si>
  <si>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</si>
  <si>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</si>
  <si>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</si>
  <si>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</si>
  <si>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</si>
  <si>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</si>
  <si>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</si>
  <si>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</si>
  <si>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</si>
  <si>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</si>
  <si>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</si>
  <si>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</si>
  <si>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</si>
  <si>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</si>
  <si>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</si>
  <si>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</si>
  <si>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</si>
  <si>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</si>
  <si>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</si>
  <si>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</si>
  <si>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</si>
  <si>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</si>
  <si>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</si>
  <si>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</si>
  <si>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</si>
  <si>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</si>
  <si>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</si>
  <si>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</si>
  <si>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</si>
  <si>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</si>
  <si>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</si>
  <si>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</si>
  <si>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</si>
  <si>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</si>
  <si>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</si>
  <si>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</si>
  <si>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</si>
  <si>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</si>
  <si>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</si>
  <si>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</si>
  <si>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</si>
  <si>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</si>
  <si>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</si>
  <si>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</si>
  <si>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</si>
  <si>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</si>
  <si>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</si>
  <si>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</si>
  <si>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</si>
  <si>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</si>
  <si>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</si>
  <si>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</si>
  <si>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</si>
  <si>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</si>
  <si>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</si>
  <si>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</si>
  <si>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</si>
  <si>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</si>
  <si>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</si>
  <si>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</si>
  <si>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</si>
  <si>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</si>
  <si>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</si>
  <si>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</si>
  <si>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</si>
  <si>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</si>
  <si>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</si>
  <si>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</si>
  <si>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</si>
  <si>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</si>
  <si>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</si>
  <si>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</si>
  <si>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</si>
  <si>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</si>
  <si>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</si>
  <si>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</si>
  <si>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</si>
  <si>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</si>
  <si>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</si>
  <si>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</si>
  <si>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</si>
  <si>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</si>
  <si>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</si>
  <si>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</si>
  <si>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</si>
  <si>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</si>
  <si>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</si>
  <si>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</si>
  <si>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</si>
  <si>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</si>
  <si>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</si>
  <si>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</si>
  <si>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</si>
  <si>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</si>
  <si>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</si>
  <si>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</si>
  <si>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</si>
  <si>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</si>
  <si>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</si>
  <si>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</si>
  <si>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</si>
  <si>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</si>
  <si>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</si>
  <si>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</si>
  <si>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</si>
  <si>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</si>
  <si>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</si>
  <si>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</si>
  <si>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</si>
  <si>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</si>
  <si>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</si>
  <si>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</si>
  <si>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</si>
  <si>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</si>
  <si>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</si>
  <si>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</si>
  <si>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</si>
  <si>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</si>
  <si>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</si>
  <si>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</si>
  <si>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</si>
  <si>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</si>
  <si>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</si>
  <si>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</si>
  <si>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</si>
  <si>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</si>
  <si>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</si>
  <si>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</si>
  <si>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</si>
  <si>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</si>
  <si>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</si>
  <si>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</si>
  <si>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</si>
  <si>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</si>
  <si>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</si>
  <si>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</si>
  <si>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</si>
  <si>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</si>
  <si>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</si>
  <si>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</si>
  <si>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</si>
  <si>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</si>
  <si>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</si>
  <si>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</si>
  <si>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</si>
  <si>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</si>
  <si>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</si>
  <si>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</si>
  <si>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</si>
  <si>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</si>
  <si>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</si>
  <si>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</si>
  <si>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</si>
  <si>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</si>
  <si>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</si>
  <si>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</si>
  <si>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</si>
  <si>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</si>
  <si>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</si>
  <si>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</si>
  <si>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</si>
  <si>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</si>
  <si>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</si>
  <si>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</si>
  <si>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</si>
  <si>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</si>
  <si>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</si>
  <si>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</si>
  <si>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</si>
  <si>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</si>
  <si>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</si>
  <si>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</si>
  <si>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</si>
  <si>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</si>
  <si>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</si>
  <si>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</si>
  <si>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</si>
  <si>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</si>
  <si>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</si>
  <si>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</si>
  <si>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</si>
  <si>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</si>
  <si>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</si>
  <si>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</si>
  <si>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</si>
  <si>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</si>
  <si>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</si>
  <si>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</si>
  <si>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</si>
  <si>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</si>
  <si>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</si>
  <si>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</si>
  <si>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</si>
  <si>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</si>
  <si>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</si>
  <si>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</si>
  <si>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</si>
  <si>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</si>
  <si>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</si>
  <si>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</si>
  <si>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</si>
  <si>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</si>
  <si>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</si>
  <si>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</si>
  <si>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</si>
  <si>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</si>
  <si>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</si>
  <si>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</si>
  <si>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</si>
  <si>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</si>
  <si>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</si>
  <si>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</si>
  <si>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</si>
  <si>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</si>
  <si>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</si>
  <si>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</si>
  <si>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</si>
  <si>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</si>
  <si>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</si>
  <si>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</si>
  <si>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</si>
  <si>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</si>
  <si>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</si>
  <si>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</si>
  <si>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</si>
  <si>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</si>
  <si>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</si>
  <si>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</si>
  <si>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</si>
  <si>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</si>
  <si>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</si>
  <si>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</si>
  <si>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</si>
  <si>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</si>
  <si>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</si>
  <si>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</si>
  <si>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</si>
  <si>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</si>
  <si>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</si>
  <si>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</si>
  <si>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</si>
  <si>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</si>
  <si>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</si>
  <si>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</si>
  <si>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</si>
  <si>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</si>
  <si>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</si>
  <si>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</si>
  <si>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</si>
  <si>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</si>
  <si>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</si>
  <si>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</si>
  <si>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</si>
  <si>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</si>
  <si>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</si>
  <si>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</si>
  <si>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</si>
  <si>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</si>
  <si>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</si>
  <si>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</si>
  <si>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</si>
  <si>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</si>
  <si>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</si>
  <si>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</si>
  <si>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</si>
  <si>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</si>
  <si>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</si>
  <si>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</si>
  <si>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</si>
  <si>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</si>
  <si>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</si>
  <si>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</si>
  <si>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</si>
  <si>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</si>
  <si>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</si>
  <si>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</si>
  <si>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</si>
  <si>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</si>
  <si>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</si>
  <si>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</si>
  <si>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</si>
  <si>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</si>
  <si>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</si>
  <si>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</si>
  <si>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</si>
  <si>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</si>
  <si>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</si>
  <si>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</si>
  <si>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</si>
  <si>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</si>
  <si>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</si>
  <si>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</si>
  <si>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</si>
  <si>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</si>
  <si>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</si>
  <si>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</si>
  <si>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</si>
  <si>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</si>
  <si>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</si>
  <si>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</si>
  <si>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</si>
  <si>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</si>
  <si>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</si>
  <si>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</si>
  <si>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</si>
  <si>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</si>
  <si>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</si>
  <si>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</si>
  <si>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</si>
  <si>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</si>
  <si>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</si>
  <si>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</si>
  <si>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</si>
  <si>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</si>
  <si>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</si>
  <si>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</si>
  <si>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</si>
  <si>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</si>
  <si>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</si>
  <si>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</si>
  <si>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</si>
  <si>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</si>
  <si>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</si>
  <si>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</si>
  <si>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</si>
  <si>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</si>
  <si>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</si>
  <si>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</si>
  <si>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</si>
  <si>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</si>
  <si>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</si>
  <si>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</si>
  <si>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</si>
  <si>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</si>
  <si>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</si>
  <si>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</si>
  <si>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</si>
  <si>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</si>
  <si>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</si>
  <si>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</si>
  <si>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</si>
  <si>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</si>
  <si>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</si>
  <si>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</si>
  <si>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</si>
  <si>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</si>
  <si>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</si>
  <si>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</si>
  <si>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</si>
  <si>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</si>
  <si>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</si>
  <si>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</si>
  <si>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</si>
  <si>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</si>
  <si>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</si>
  <si>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</si>
  <si>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</si>
  <si>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</si>
  <si>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</si>
  <si>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</si>
  <si>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</si>
  <si>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</si>
  <si>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</si>
  <si>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</si>
  <si>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</si>
  <si>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</si>
  <si>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</si>
  <si>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</si>
  <si>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</si>
  <si>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</si>
  <si>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</si>
  <si>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</si>
  <si>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</si>
  <si>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</si>
  <si>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</si>
  <si>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</si>
  <si>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</si>
  <si>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</si>
  <si>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</si>
  <si>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</si>
  <si>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</si>
  <si>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</si>
  <si>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</si>
  <si>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</si>
  <si>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</si>
  <si>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</si>
  <si>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</si>
  <si>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</si>
  <si>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</si>
  <si>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</si>
  <si>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</si>
  <si>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</si>
  <si>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</si>
  <si>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</si>
  <si>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</si>
  <si>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</si>
  <si>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</si>
  <si>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</si>
  <si>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</si>
  <si>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</si>
  <si>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</si>
  <si>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</si>
  <si>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</si>
  <si>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</si>
  <si>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</si>
  <si>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</si>
  <si>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</si>
  <si>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</si>
  <si>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</si>
  <si>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</si>
  <si>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</si>
  <si>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</si>
  <si>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</si>
  <si>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</si>
  <si>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</si>
  <si>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</si>
  <si>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</si>
  <si>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</si>
  <si>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</si>
  <si>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</si>
  <si>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</si>
  <si>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</si>
  <si>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</si>
  <si>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</si>
  <si>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</si>
  <si>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</si>
  <si>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</si>
  <si>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</si>
  <si>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</si>
  <si>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</si>
  <si>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</si>
  <si>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</si>
  <si>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</si>
  <si>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</si>
  <si>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</si>
  <si>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</si>
  <si>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</si>
  <si>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</si>
  <si>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</si>
  <si>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</si>
  <si>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</si>
  <si>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</si>
  <si>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</si>
  <si>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</si>
  <si>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</si>
  <si>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</si>
  <si>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</si>
  <si>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</si>
  <si>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</si>
  <si>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</si>
  <si>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</si>
  <si>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</si>
  <si>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</si>
  <si>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</si>
  <si>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</si>
  <si>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</si>
  <si>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</si>
  <si>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</si>
  <si>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</si>
  <si>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</si>
  <si>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</si>
  <si>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</si>
  <si>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</si>
  <si>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</si>
  <si>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</si>
  <si>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</si>
  <si>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</si>
  <si>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</si>
  <si>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</si>
  <si>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</si>
  <si>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</si>
  <si>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</si>
  <si>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</si>
  <si>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</si>
  <si>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</si>
  <si>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</si>
  <si>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</si>
  <si>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</si>
  <si>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</si>
  <si>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</si>
  <si>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</si>
  <si>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</si>
  <si>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</si>
  <si>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</si>
  <si>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</si>
  <si>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</si>
  <si>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</si>
  <si>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</si>
  <si>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</si>
  <si>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</si>
  <si>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</si>
  <si>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</si>
  <si>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</si>
  <si>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</si>
  <si>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</si>
  <si>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</si>
  <si>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</si>
  <si>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</si>
  <si>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</si>
  <si>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</si>
  <si>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</si>
  <si>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</si>
  <si>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</si>
  <si>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</si>
  <si>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</si>
  <si>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</si>
  <si>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</si>
  <si>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</si>
  <si>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</si>
  <si>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</si>
  <si>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</si>
  <si>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</si>
  <si>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</si>
  <si>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</si>
  <si>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</si>
  <si>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</si>
  <si>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</si>
  <si>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</si>
  <si>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</si>
  <si>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</si>
  <si>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</si>
  <si>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</si>
  <si>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</si>
  <si>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</si>
  <si>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</si>
  <si>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</si>
  <si>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</si>
  <si>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</si>
  <si>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</si>
  <si>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</si>
  <si>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</si>
  <si>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</si>
  <si>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</si>
  <si>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</si>
  <si>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</si>
  <si>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</si>
  <si>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</si>
  <si>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</si>
  <si>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</si>
  <si>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</si>
  <si>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</si>
  <si>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</si>
  <si>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</si>
  <si>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</si>
  <si>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</si>
  <si>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</si>
  <si>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</si>
  <si>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</si>
  <si>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</si>
  <si>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</si>
  <si>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</si>
  <si>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</si>
  <si>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</si>
  <si>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</si>
  <si>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</si>
  <si>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</si>
  <si>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</si>
  <si>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</si>
  <si>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</si>
  <si>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</si>
  <si>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</si>
  <si>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</si>
  <si>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</si>
  <si>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</si>
  <si>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</si>
  <si>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</si>
  <si>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</si>
  <si>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</si>
  <si>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</si>
  <si>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</si>
  <si>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</si>
  <si>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</si>
  <si>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</si>
  <si>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</si>
  <si>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</si>
  <si>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</si>
  <si>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</si>
  <si>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</si>
  <si>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</si>
  <si>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</si>
  <si>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</si>
  <si>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</si>
  <si>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</si>
  <si>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</si>
  <si>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</si>
  <si>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</si>
  <si>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</si>
  <si>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</si>
  <si>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</si>
  <si>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</si>
  <si>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</si>
  <si>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</si>
  <si>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</si>
  <si>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</si>
  <si>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</si>
  <si>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</si>
  <si>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</si>
  <si>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</si>
  <si>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</si>
  <si>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</si>
  <si>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</si>
  <si>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</si>
  <si>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</si>
  <si>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</si>
  <si>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</si>
  <si>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</si>
  <si>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</si>
  <si>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</si>
  <si>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</si>
  <si>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</si>
  <si>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</si>
  <si>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</si>
  <si>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</si>
  <si>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</si>
  <si>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</si>
  <si>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</si>
  <si>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</si>
  <si>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</si>
  <si>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</si>
  <si>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</si>
  <si>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</si>
  <si>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</si>
  <si>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</si>
  <si>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</si>
  <si>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</si>
  <si>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</si>
  <si>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</si>
  <si>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</si>
  <si>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</si>
  <si>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</si>
  <si>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</si>
  <si>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</si>
  <si>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</si>
  <si>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</si>
  <si>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</si>
  <si>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</si>
  <si>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</si>
  <si>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</si>
  <si>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</si>
  <si>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</si>
  <si>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</si>
  <si>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</si>
  <si>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</si>
  <si>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</si>
  <si>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</si>
  <si>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</si>
  <si>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</si>
  <si>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</si>
  <si>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</si>
  <si>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</si>
  <si>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</si>
  <si>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</si>
  <si>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</si>
  <si>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</si>
  <si>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</si>
  <si>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</si>
  <si>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</si>
  <si>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</si>
  <si>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</si>
  <si>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</si>
  <si>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</si>
  <si>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</si>
  <si>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</si>
  <si>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</si>
  <si>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</si>
  <si>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</si>
  <si>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</si>
  <si>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</si>
  <si>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</si>
  <si>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</si>
  <si>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</si>
  <si>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</si>
  <si>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</si>
  <si>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</si>
  <si>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</si>
  <si>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</si>
  <si>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</si>
  <si>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</si>
  <si>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</si>
  <si>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</si>
  <si>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</si>
  <si>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</si>
  <si>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</si>
  <si>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</si>
  <si>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</si>
  <si>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</si>
  <si>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</si>
  <si>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</si>
  <si>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</si>
  <si>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</si>
  <si>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</si>
  <si>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</si>
  <si>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</si>
  <si>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</si>
  <si>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</si>
  <si>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</si>
  <si>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</si>
  <si>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</si>
  <si>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</si>
  <si>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</si>
  <si>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</si>
  <si>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</si>
  <si>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</si>
  <si>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</si>
  <si>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</si>
  <si>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</si>
  <si>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</si>
  <si>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</si>
  <si>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</si>
  <si>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</si>
  <si>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</si>
  <si>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</si>
  <si>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</si>
  <si>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</si>
  <si>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</si>
  <si>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</si>
  <si>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</si>
  <si>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</si>
  <si>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</si>
  <si>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</si>
  <si>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</si>
  <si>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</si>
  <si>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</si>
  <si>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</si>
  <si>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</si>
  <si>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</si>
  <si>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</si>
  <si>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</si>
  <si>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</si>
  <si>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</si>
  <si>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</si>
  <si>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</si>
  <si>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</si>
  <si>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</si>
  <si>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</si>
  <si>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</si>
  <si>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</si>
  <si>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</si>
  <si>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</si>
  <si>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</si>
  <si>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</si>
  <si>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</si>
  <si>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</si>
  <si>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</si>
  <si>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</si>
  <si>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</si>
  <si>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</si>
  <si>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</si>
  <si>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</si>
  <si>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</si>
  <si>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</si>
  <si>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</si>
  <si>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</si>
  <si>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</si>
  <si>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</si>
  <si>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</si>
  <si>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</si>
  <si>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</si>
  <si>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</si>
  <si>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</si>
  <si>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</si>
  <si>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</si>
  <si>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</si>
  <si>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</si>
  <si>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</si>
  <si>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</si>
  <si>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</si>
  <si>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</si>
  <si>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</si>
  <si>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</si>
  <si>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</si>
  <si>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</si>
  <si>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</si>
  <si>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</si>
  <si>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</si>
  <si>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</si>
  <si>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</si>
  <si>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</si>
  <si>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</si>
  <si>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</si>
  <si>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</si>
  <si>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</si>
  <si>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</si>
  <si>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</si>
  <si>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</si>
  <si>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</si>
  <si>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</si>
  <si>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</si>
  <si>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</si>
  <si>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</si>
  <si>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</si>
  <si>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</si>
  <si>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</si>
  <si>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</si>
  <si>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</si>
  <si>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</si>
  <si>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</si>
  <si>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</si>
  <si>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</si>
  <si>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</si>
  <si>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</si>
  <si>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</si>
  <si>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</si>
  <si>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</si>
  <si>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</si>
  <si>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</si>
  <si>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</si>
  <si>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</si>
  <si>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</si>
  <si>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</si>
  <si>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</si>
  <si>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</si>
  <si>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</si>
  <si>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</si>
  <si>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</si>
  <si>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</si>
  <si>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</si>
  <si>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</si>
  <si>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</si>
  <si>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</si>
  <si>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</si>
  <si>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</si>
  <si>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</si>
  <si>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</si>
  <si>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</si>
  <si>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</si>
  <si>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</si>
  <si>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</si>
  <si>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</si>
  <si>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</si>
  <si>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</si>
  <si>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</si>
  <si>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</si>
  <si>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</si>
  <si>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</si>
  <si>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</si>
  <si>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</si>
  <si>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</si>
  <si>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</si>
  <si>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</si>
  <si>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</si>
  <si>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</si>
  <si>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</si>
  <si>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</si>
  <si>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</si>
  <si>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</si>
  <si>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</si>
  <si>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</si>
  <si>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</si>
  <si>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</si>
  <si>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</si>
  <si>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</si>
  <si>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</si>
  <si>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</si>
  <si>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</si>
  <si>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</si>
  <si>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</si>
  <si>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</si>
  <si>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</si>
  <si>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</si>
  <si>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</si>
  <si>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</si>
  <si>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</si>
  <si>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</si>
  <si>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</si>
  <si>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</si>
  <si>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</si>
  <si>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</si>
  <si>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</si>
  <si>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</si>
  <si>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</si>
  <si>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</si>
  <si>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</si>
  <si>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</si>
  <si>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</si>
  <si>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</si>
  <si>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</si>
  <si>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</si>
  <si>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</si>
  <si>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</si>
  <si>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</si>
  <si>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</si>
  <si>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</si>
  <si>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</si>
  <si>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</si>
  <si>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</si>
  <si>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</si>
  <si>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</si>
  <si>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</si>
  <si>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</si>
  <si>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</si>
  <si>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</si>
  <si>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</si>
  <si>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</si>
  <si>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</si>
  <si>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</si>
  <si>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</si>
  <si>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</si>
  <si>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</si>
  <si>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</si>
  <si>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</si>
  <si>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</si>
  <si>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</si>
  <si>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</si>
  <si>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</si>
  <si>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</si>
  <si>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</si>
  <si>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</si>
  <si>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</si>
  <si>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</si>
  <si>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</si>
  <si>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</si>
  <si>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</si>
  <si>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</si>
  <si>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</si>
  <si>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</si>
  <si>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</si>
  <si>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</si>
  <si>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</si>
  <si>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</si>
  <si>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</si>
  <si>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</si>
  <si>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</si>
  <si>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</si>
  <si>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</si>
  <si>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</si>
  <si>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</si>
  <si>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</si>
  <si>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</si>
  <si>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</si>
  <si>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</si>
  <si>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</si>
  <si>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</si>
  <si>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</si>
  <si>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</si>
  <si>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</si>
  <si>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</si>
  <si>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</si>
  <si>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</si>
  <si>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</si>
  <si>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</si>
  <si>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</si>
  <si>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</si>
  <si>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</si>
  <si>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</si>
  <si>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</si>
  <si>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</si>
  <si>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</si>
  <si>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</si>
  <si>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</si>
  <si>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</si>
  <si>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</si>
  <si>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</si>
  <si>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</si>
  <si>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</si>
  <si>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</si>
  <si>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</si>
  <si>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</si>
  <si>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</si>
  <si>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</si>
  <si>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</si>
  <si>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</si>
  <si>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</si>
  <si>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</si>
  <si>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</si>
  <si>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</si>
  <si>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</si>
  <si>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</si>
  <si>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</si>
  <si>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</si>
  <si>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</si>
  <si>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</si>
  <si>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</si>
  <si>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</si>
  <si>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</si>
  <si>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</si>
  <si>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</si>
  <si>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</si>
  <si>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</si>
  <si>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</si>
  <si>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</si>
  <si>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</si>
  <si>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</si>
  <si>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</si>
  <si>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</si>
  <si>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</si>
  <si>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</si>
  <si>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</si>
  <si>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</si>
  <si>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</si>
  <si>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</si>
  <si>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</si>
  <si>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</si>
  <si>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</si>
  <si>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</si>
  <si>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</si>
  <si>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</si>
  <si>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</si>
  <si>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</si>
  <si>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</si>
  <si>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</si>
  <si>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</si>
  <si>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</si>
  <si>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</si>
  <si>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</si>
  <si>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</si>
  <si>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</si>
  <si>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</si>
  <si>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</si>
  <si>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</si>
  <si>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</si>
  <si>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</si>
  <si>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</si>
  <si>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</si>
  <si>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</si>
  <si>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</si>
  <si>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</si>
  <si>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</si>
  <si>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</si>
  <si>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</si>
  <si>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</si>
  <si>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</si>
  <si>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</si>
  <si>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</si>
  <si>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</si>
  <si>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</si>
  <si>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</si>
  <si>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</si>
  <si>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</si>
  <si>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</si>
  <si>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</si>
  <si>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</si>
  <si>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</si>
  <si>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</si>
  <si>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</si>
  <si>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</si>
  <si>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</si>
  <si>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</si>
  <si>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</si>
  <si>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</si>
  <si>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</si>
  <si>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</si>
  <si>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</si>
  <si>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</si>
  <si>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</si>
  <si>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</si>
  <si>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</si>
  <si>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</si>
  <si>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</si>
  <si>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</si>
  <si>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</si>
  <si>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</si>
  <si>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</si>
  <si>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</si>
  <si>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</si>
  <si>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</si>
  <si>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</si>
  <si>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</si>
  <si>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</si>
  <si>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</si>
  <si>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</si>
  <si>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</si>
  <si>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</si>
  <si>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</si>
  <si>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</si>
  <si>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</si>
  <si>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</si>
  <si>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</si>
  <si>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</si>
  <si>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</si>
  <si>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</si>
  <si>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</si>
  <si>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</si>
  <si>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</si>
  <si>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</si>
  <si>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</si>
  <si>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</si>
  <si>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</si>
  <si>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</si>
  <si>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</si>
  <si>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</si>
  <si>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</si>
  <si>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</si>
  <si>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</si>
  <si>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</si>
  <si>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</si>
  <si>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</si>
  <si>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</si>
  <si>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</si>
  <si>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</si>
  <si>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</si>
  <si>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</si>
  <si>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</si>
  <si>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</si>
  <si>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</si>
  <si>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</si>
  <si>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</si>
  <si>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</si>
  <si>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</si>
  <si>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</si>
  <si>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</si>
  <si>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</si>
  <si>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</si>
  <si>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</si>
  <si>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</si>
  <si>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</si>
  <si>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</si>
  <si>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</si>
  <si>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</si>
  <si>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</si>
  <si>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</si>
  <si>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</si>
  <si>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</si>
  <si>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</si>
  <si>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</si>
  <si>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</si>
  <si>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</si>
  <si>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</si>
  <si>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</si>
  <si>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</si>
  <si>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</si>
  <si>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</si>
  <si>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</si>
  <si>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</si>
  <si>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</si>
  <si>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</si>
  <si>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</si>
  <si>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</si>
  <si>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</si>
  <si>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</si>
  <si>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</si>
  <si>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</si>
  <si>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</si>
  <si>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</si>
  <si>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</si>
  <si>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</si>
  <si>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</si>
  <si>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</si>
  <si>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</si>
  <si>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</si>
  <si>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</si>
  <si>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</si>
  <si>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</si>
  <si>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</si>
  <si>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</si>
  <si>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</si>
  <si>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</si>
  <si>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</si>
  <si>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</si>
  <si>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</si>
  <si>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</si>
  <si>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</si>
  <si>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</si>
  <si>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</si>
  <si>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</si>
  <si>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</si>
  <si>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</si>
  <si>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</si>
  <si>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</si>
  <si>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</si>
  <si>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</si>
  <si>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</si>
  <si>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</si>
  <si>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</si>
  <si>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</si>
  <si>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</si>
  <si>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</si>
  <si>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</si>
  <si>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</si>
  <si>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</si>
  <si>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</si>
  <si>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</si>
  <si>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</si>
  <si>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</si>
  <si>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</si>
  <si>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</si>
  <si>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</si>
  <si>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</si>
  <si>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</si>
  <si>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</si>
  <si>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</si>
  <si>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</si>
  <si>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</si>
  <si>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</si>
  <si>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</si>
  <si>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</si>
  <si>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</si>
  <si>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</si>
  <si>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</si>
  <si>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</si>
  <si>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</si>
  <si>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</si>
  <si>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</si>
  <si>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</si>
  <si>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</si>
  <si>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</si>
  <si>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</si>
  <si>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</si>
  <si>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</si>
  <si>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</si>
  <si>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</si>
  <si>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</si>
  <si>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</si>
  <si>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</si>
  <si>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</si>
  <si>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</si>
  <si>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</si>
  <si>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</si>
  <si>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</si>
  <si>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</si>
  <si>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</si>
  <si>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</si>
  <si>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</si>
  <si>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</si>
  <si>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</si>
  <si>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</si>
  <si>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</si>
  <si>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</si>
  <si>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</si>
  <si>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</si>
  <si>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</si>
  <si>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</si>
  <si>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</si>
  <si>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</si>
  <si>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</si>
  <si>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</si>
  <si>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</si>
  <si>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</si>
  <si>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</si>
  <si>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</si>
  <si>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</si>
  <si>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</si>
  <si>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</si>
  <si>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</si>
  <si>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</si>
  <si>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</si>
  <si>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</si>
  <si>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</si>
  <si>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</si>
  <si>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</si>
  <si>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</si>
  <si>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</si>
  <si>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</si>
  <si>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</si>
  <si>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</si>
  <si>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</si>
  <si>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</si>
  <si>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</si>
  <si>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</si>
  <si>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</si>
  <si>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</si>
  <si>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</si>
  <si>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</si>
  <si>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</si>
  <si>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</si>
  <si>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</si>
  <si>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</si>
  <si>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</si>
  <si>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</si>
  <si>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</si>
  <si>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</si>
  <si>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</si>
  <si>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</si>
  <si>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</si>
  <si>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</si>
  <si>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</si>
  <si>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</si>
  <si>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</si>
  <si>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</si>
  <si>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</si>
  <si>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</si>
  <si>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</si>
  <si>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</si>
  <si>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</si>
  <si>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</si>
  <si>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</si>
  <si>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</si>
  <si>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</si>
  <si>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</si>
  <si>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</si>
  <si>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</si>
  <si>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</si>
  <si>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</si>
  <si>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</si>
  <si>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</si>
  <si>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</si>
  <si>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</si>
  <si>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</si>
  <si>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</si>
  <si>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</si>
  <si>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</si>
  <si>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</si>
  <si>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</si>
  <si>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</si>
  <si>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</si>
  <si>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</si>
  <si>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</si>
  <si>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</si>
  <si>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</si>
  <si>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</si>
  <si>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</si>
  <si>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</si>
  <si>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</si>
  <si>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</si>
  <si>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</si>
  <si>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</si>
  <si>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</si>
  <si>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</si>
  <si>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</si>
  <si>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</si>
  <si>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</si>
  <si>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</si>
  <si>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</si>
  <si>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</si>
  <si>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</si>
  <si>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</si>
  <si>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</si>
  <si>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</si>
  <si>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</si>
  <si>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</si>
  <si>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</si>
  <si>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</si>
  <si>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</si>
  <si>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</si>
  <si>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</si>
  <si>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</si>
  <si>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</si>
  <si>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</si>
  <si>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</si>
  <si>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</si>
  <si>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</si>
  <si>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</si>
  <si>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</si>
  <si>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</si>
  <si>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</si>
  <si>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</si>
  <si>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</si>
  <si>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</si>
  <si>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</si>
  <si>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</si>
  <si>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</si>
  <si>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</si>
  <si>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</si>
  <si>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</si>
  <si>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</si>
  <si>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</si>
  <si>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</si>
  <si>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</si>
  <si>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</si>
  <si>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</si>
  <si>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</si>
  <si>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</si>
  <si>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</si>
  <si>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</si>
  <si>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</si>
  <si>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</si>
  <si>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</si>
  <si>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</si>
  <si>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</si>
  <si>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</si>
  <si>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</si>
  <si>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</si>
  <si>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</si>
  <si>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</si>
  <si>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</si>
  <si>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</si>
  <si>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</si>
  <si>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</si>
  <si>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</si>
  <si>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</si>
  <si>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</si>
  <si>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</si>
  <si>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</si>
  <si>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</si>
  <si>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</si>
  <si>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</si>
  <si>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</si>
  <si>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</si>
  <si>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</si>
  <si>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</si>
  <si>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</si>
  <si>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</si>
  <si>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</si>
  <si>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</si>
  <si>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</si>
  <si>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</si>
  <si>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</si>
  <si>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</si>
  <si>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</si>
  <si>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</si>
  <si>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</si>
  <si>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</si>
  <si>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</si>
  <si>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</si>
  <si>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</si>
  <si>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</si>
  <si>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</si>
  <si>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</si>
  <si>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</si>
  <si>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</si>
  <si>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</si>
  <si>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</si>
  <si>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</si>
  <si>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</si>
  <si>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</si>
  <si>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</si>
  <si>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</si>
  <si>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</si>
  <si>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</si>
  <si>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</si>
  <si>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</si>
  <si>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</si>
  <si>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</si>
  <si>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</si>
  <si>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</si>
  <si>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</si>
  <si>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</si>
  <si>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</si>
  <si>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</si>
  <si>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</si>
  <si>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</si>
  <si>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</si>
  <si>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</si>
  <si>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</si>
  <si>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</si>
  <si>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</si>
  <si>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</si>
  <si>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</si>
  <si>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</si>
  <si>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</si>
  <si>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</si>
  <si>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</si>
  <si>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</si>
  <si>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</si>
  <si>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</si>
  <si>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</si>
  <si>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</si>
  <si>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</si>
  <si>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</si>
  <si>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</si>
  <si>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</si>
  <si>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</si>
  <si>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</si>
  <si>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</si>
  <si>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</si>
  <si>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</si>
  <si>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</si>
  <si>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</si>
  <si>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</si>
  <si>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</si>
  <si>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</si>
  <si>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</si>
  <si>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</si>
  <si>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</si>
  <si>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</si>
  <si>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</si>
  <si>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</si>
  <si>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</si>
  <si>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</si>
  <si>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</si>
  <si>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</si>
  <si>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</si>
  <si>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</si>
  <si>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</si>
  <si>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</si>
  <si>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</si>
  <si>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</si>
  <si>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</si>
  <si>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</si>
  <si>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</si>
  <si>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</si>
  <si>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</si>
  <si>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</si>
  <si>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</si>
  <si>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</si>
  <si>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</si>
  <si>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</si>
  <si>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</si>
  <si>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</si>
  <si>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</si>
  <si>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</si>
  <si>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</si>
  <si>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</si>
  <si>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</si>
  <si>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</si>
  <si>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</si>
  <si>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</si>
  <si>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</si>
  <si>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</si>
  <si>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</si>
  <si>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</si>
  <si>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</si>
  <si>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</si>
  <si>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</si>
  <si>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</si>
  <si>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</si>
  <si>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</si>
  <si>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</si>
  <si>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</si>
  <si>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</si>
  <si>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</si>
  <si>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</si>
  <si>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</si>
  <si>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</si>
  <si>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</si>
  <si>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</si>
  <si>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</si>
  <si>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</si>
  <si>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</si>
  <si>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</si>
  <si>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</si>
  <si>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</si>
  <si>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</si>
  <si>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</si>
  <si>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</si>
  <si>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</si>
  <si>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</si>
  <si>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</si>
  <si>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</si>
  <si>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</si>
  <si>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</si>
  <si>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</si>
  <si>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</si>
  <si>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</si>
  <si>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</si>
  <si>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</si>
  <si>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</si>
  <si>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</si>
  <si>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</si>
  <si>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</si>
  <si>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</si>
  <si>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</si>
  <si>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</si>
  <si>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</si>
  <si>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</si>
  <si>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</si>
  <si>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</si>
  <si>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</si>
  <si>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</si>
  <si>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</si>
  <si>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</si>
  <si>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</si>
  <si>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</si>
  <si>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</si>
  <si>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</si>
  <si>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</si>
  <si>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</si>
  <si>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</si>
  <si>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</si>
  <si>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</si>
  <si>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</si>
  <si>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</si>
  <si>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</si>
  <si>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</si>
  <si>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</si>
  <si>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</si>
  <si>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</si>
  <si>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</si>
  <si>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</si>
  <si>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</si>
  <si>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</si>
  <si>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</si>
  <si>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</si>
  <si>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</si>
  <si>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</si>
  <si>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</si>
  <si>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</si>
  <si>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</si>
  <si>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</si>
  <si>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</si>
  <si>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</si>
  <si>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</si>
  <si>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</si>
  <si>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</si>
  <si>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</si>
  <si>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</si>
  <si>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</si>
  <si>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</si>
  <si>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</si>
  <si>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</si>
  <si>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</si>
  <si>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</si>
  <si>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</si>
  <si>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</si>
  <si>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</si>
  <si>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</si>
  <si>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</si>
  <si>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</si>
  <si>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</si>
  <si>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</si>
  <si>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</si>
  <si>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</si>
  <si>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</si>
  <si>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</si>
  <si>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</si>
  <si>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</si>
  <si>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</si>
  <si>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</si>
  <si>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</si>
  <si>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</si>
  <si>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</si>
  <si>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</si>
  <si>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</si>
  <si>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</si>
  <si>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</si>
  <si>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</si>
  <si>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</si>
  <si>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</si>
  <si>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</si>
  <si>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</si>
  <si>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</si>
  <si>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</si>
  <si>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</si>
  <si>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</si>
  <si>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</si>
  <si>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</si>
  <si>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</si>
  <si>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</si>
  <si>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</si>
  <si>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</si>
  <si>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</si>
  <si>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</si>
  <si>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</si>
  <si>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</si>
  <si>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</si>
  <si>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</si>
  <si>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</si>
  <si>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</si>
  <si>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</si>
  <si>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</si>
  <si>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</si>
  <si>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</si>
  <si>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</si>
  <si>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</si>
  <si>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</si>
  <si>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</si>
  <si>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</si>
  <si>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</si>
  <si>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</si>
  <si>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</si>
  <si>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</si>
  <si>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</si>
  <si>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</si>
  <si>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</si>
  <si>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</si>
  <si>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</si>
  <si>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</si>
  <si>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</si>
  <si>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</si>
  <si>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</si>
  <si>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</si>
  <si>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</si>
  <si>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</si>
  <si>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</si>
  <si>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</si>
  <si>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</si>
  <si>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</si>
  <si>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</si>
  <si>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</si>
  <si>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</si>
  <si>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</si>
  <si>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</si>
  <si>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</si>
  <si>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</si>
  <si>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</si>
  <si>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</si>
  <si>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</si>
  <si>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</si>
  <si>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</si>
  <si>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</si>
  <si>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</si>
  <si>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</si>
  <si>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</si>
  <si>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</si>
  <si>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</si>
  <si>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</si>
  <si>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</si>
  <si>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</si>
  <si>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</si>
  <si>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</si>
  <si>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</si>
  <si>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</si>
  <si>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</si>
  <si>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</si>
  <si>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</si>
  <si>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</si>
  <si>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</si>
  <si>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</si>
  <si>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</si>
  <si>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</si>
  <si>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</si>
  <si>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</si>
  <si>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</si>
  <si>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</si>
  <si>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</si>
  <si>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</si>
  <si>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</si>
  <si>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</si>
  <si>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</si>
  <si>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</si>
  <si>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</si>
  <si>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</si>
  <si>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</si>
  <si>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</si>
  <si>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</si>
  <si>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</si>
  <si>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</si>
  <si>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</si>
  <si>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</si>
  <si>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</si>
  <si>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</si>
  <si>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</si>
  <si>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</si>
  <si>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</si>
  <si>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</si>
  <si>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</si>
  <si>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</si>
  <si>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</si>
  <si>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</si>
  <si>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</si>
  <si>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</si>
  <si>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</si>
  <si>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</si>
  <si>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</si>
  <si>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</si>
  <si>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</si>
  <si>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</si>
  <si>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</si>
  <si>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</si>
  <si>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</si>
  <si>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</si>
  <si>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</si>
  <si>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</si>
  <si>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</si>
  <si>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</si>
  <si>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</si>
  <si>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</si>
  <si>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</si>
  <si>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</si>
  <si>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</si>
  <si>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</si>
  <si>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</si>
  <si>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</si>
  <si>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</si>
  <si>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</si>
  <si>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</si>
  <si>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</si>
  <si>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</si>
  <si>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</si>
  <si>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</si>
  <si>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</si>
  <si>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</si>
  <si>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</si>
  <si>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</si>
  <si>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</si>
  <si>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</si>
  <si>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</si>
  <si>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</si>
  <si>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</si>
  <si>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</si>
  <si>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</si>
  <si>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</si>
  <si>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</si>
  <si>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</si>
  <si>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</si>
  <si>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</si>
  <si>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</si>
  <si>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</si>
  <si>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</si>
  <si>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</si>
  <si>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</si>
  <si>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</si>
  <si>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</si>
  <si>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</si>
  <si>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</si>
  <si>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</si>
  <si>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</si>
  <si>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</si>
  <si>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</si>
  <si>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</si>
  <si>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</si>
  <si>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</si>
  <si>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</si>
  <si>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</si>
  <si>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</si>
  <si>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</si>
  <si>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</si>
  <si>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</si>
  <si>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</si>
  <si>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</si>
  <si>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</si>
  <si>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</si>
  <si>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</si>
  <si>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</si>
  <si>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</si>
  <si>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</si>
  <si>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</si>
  <si>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</si>
  <si>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</si>
  <si>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</si>
  <si>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</si>
  <si>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</si>
  <si>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</si>
  <si>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</si>
  <si>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</si>
  <si>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</si>
  <si>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</si>
  <si>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</si>
  <si>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</si>
  <si>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</si>
  <si>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</si>
  <si>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</si>
  <si>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</si>
  <si>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</si>
  <si>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</si>
  <si>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</si>
  <si>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</si>
  <si>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</si>
  <si>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</si>
  <si>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</si>
  <si>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</si>
  <si>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</si>
  <si>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</si>
  <si>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</si>
  <si>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</si>
  <si>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</si>
  <si>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</si>
  <si>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</si>
  <si>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</si>
  <si>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</si>
  <si>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</si>
  <si>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</si>
  <si>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</si>
  <si>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</si>
  <si>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</si>
  <si>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</si>
  <si>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</si>
  <si>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</si>
  <si>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</si>
  <si>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</si>
  <si>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</si>
  <si>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</si>
  <si>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</si>
  <si>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</si>
  <si>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</si>
  <si>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</si>
  <si>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</si>
  <si>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</si>
  <si>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</si>
  <si>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</si>
  <si>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</si>
  <si>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</si>
  <si>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</si>
  <si>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</si>
  <si>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</si>
  <si>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</si>
  <si>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</si>
  <si>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</si>
  <si>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</si>
  <si>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</si>
  <si>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</si>
  <si>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</si>
  <si>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</si>
  <si>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</si>
  <si>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</si>
  <si>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</si>
  <si>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</si>
  <si>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</si>
  <si>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</si>
  <si>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</si>
  <si>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</si>
  <si>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</si>
  <si>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</si>
  <si>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</si>
  <si>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</si>
  <si>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</si>
  <si>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</si>
  <si>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</si>
  <si>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</si>
  <si>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</si>
  <si>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</si>
  <si>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</si>
  <si>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</si>
  <si>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</si>
  <si>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</si>
  <si>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</si>
  <si>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</si>
  <si>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</si>
  <si>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</si>
  <si>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</si>
  <si>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</si>
  <si>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</si>
  <si>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</si>
  <si>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</si>
  <si>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</si>
  <si>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</si>
  <si>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</si>
  <si>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</si>
  <si>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</si>
  <si>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</si>
  <si>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</si>
  <si>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</si>
  <si>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</si>
  <si>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</si>
  <si>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</si>
  <si>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</si>
  <si>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</si>
  <si>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</si>
  <si>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</si>
  <si>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</si>
  <si>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</si>
  <si>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</si>
  <si>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</si>
  <si>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</si>
  <si>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</si>
  <si>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</si>
  <si>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</si>
  <si>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</si>
  <si>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</si>
  <si>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</si>
  <si>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</si>
  <si>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</si>
  <si>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</si>
  <si>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</si>
  <si>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</si>
  <si>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</si>
  <si>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</si>
  <si>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</si>
  <si>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</si>
  <si>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</si>
  <si>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</si>
  <si>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</si>
  <si>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</si>
  <si>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</si>
  <si>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</si>
  <si>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</si>
  <si>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</si>
  <si>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</si>
  <si>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</si>
  <si>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</si>
  <si>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</si>
  <si>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</si>
  <si>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</si>
  <si>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</si>
  <si>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</si>
  <si>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</si>
  <si>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</si>
  <si>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</si>
  <si>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</si>
  <si>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</si>
  <si>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</si>
  <si>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</si>
  <si>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</si>
  <si>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</si>
  <si>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</si>
  <si>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</si>
  <si>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</si>
  <si>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</si>
  <si>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</si>
  <si>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</si>
  <si>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</si>
  <si>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</si>
  <si>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</si>
  <si>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</si>
  <si>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</si>
  <si>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</si>
  <si>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</si>
  <si>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</si>
  <si>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</si>
  <si>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</si>
  <si>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</si>
  <si>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</si>
  <si>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</si>
  <si>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</si>
  <si>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</si>
  <si>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</si>
  <si>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</si>
  <si>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</si>
  <si>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</si>
  <si>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</si>
  <si>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</si>
  <si>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</si>
  <si>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</si>
  <si>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</si>
  <si>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</si>
  <si>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</si>
  <si>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</si>
  <si>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</si>
  <si>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</si>
  <si>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</si>
  <si>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</si>
  <si>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</si>
  <si>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</si>
  <si>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</si>
  <si>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</si>
  <si>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</si>
  <si>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</si>
  <si>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</si>
  <si>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</si>
  <si>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</si>
  <si>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</si>
  <si>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</si>
  <si>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</si>
  <si>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</si>
  <si>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</si>
  <si>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</si>
  <si>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</si>
  <si>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</si>
  <si>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</si>
  <si>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</si>
  <si>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</si>
  <si>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</si>
  <si>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</si>
  <si>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</si>
  <si>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</si>
  <si>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</si>
  <si>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</si>
  <si>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</si>
  <si>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</si>
  <si>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</si>
  <si>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</si>
  <si>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</si>
  <si>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</si>
  <si>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</si>
  <si>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</si>
  <si>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</si>
  <si>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</si>
  <si>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</si>
  <si>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</si>
  <si>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</si>
  <si>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</si>
  <si>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</si>
  <si>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</si>
  <si>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</si>
  <si>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</si>
  <si>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</si>
  <si>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</si>
  <si>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</si>
  <si>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</si>
  <si>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</si>
  <si>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</si>
  <si>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</si>
  <si>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</si>
  <si>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</si>
  <si>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</si>
  <si>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</si>
  <si>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</si>
  <si>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</si>
  <si>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</si>
  <si>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</si>
  <si>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</si>
  <si>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</si>
  <si>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</si>
  <si>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</si>
  <si>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</si>
  <si>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</si>
  <si>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</si>
  <si>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</si>
  <si>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</si>
  <si>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</si>
  <si>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</si>
  <si>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</si>
  <si>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</si>
  <si>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</si>
  <si>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</si>
  <si>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</si>
  <si>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</si>
  <si>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</si>
  <si>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</si>
  <si>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</si>
  <si>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</si>
  <si>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</si>
  <si>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</si>
  <si>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</si>
  <si>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</si>
  <si>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</si>
  <si>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</si>
  <si>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</si>
  <si>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</si>
  <si>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</si>
  <si>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</si>
  <si>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</si>
  <si>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</si>
  <si>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</si>
  <si>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</si>
  <si>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</si>
  <si>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</si>
  <si>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</si>
  <si>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</si>
  <si>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</si>
  <si>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</si>
  <si>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</si>
  <si>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</si>
  <si>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</si>
  <si>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</si>
  <si>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</si>
  <si>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</si>
  <si>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</si>
  <si>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</si>
  <si>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</si>
  <si>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</si>
  <si>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</si>
  <si>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</si>
  <si>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</si>
  <si>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</si>
  <si>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</si>
  <si>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</si>
  <si>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</si>
  <si>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</si>
  <si>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</si>
  <si>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</si>
  <si>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</si>
  <si>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</si>
  <si>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</si>
  <si>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</si>
  <si>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</si>
  <si>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</si>
  <si>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</si>
  <si>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</si>
  <si>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</si>
  <si>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</si>
  <si>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</si>
  <si>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</si>
  <si>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</si>
  <si>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</si>
  <si>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</si>
  <si>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</si>
  <si>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</si>
  <si>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</si>
  <si>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</si>
  <si>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</si>
  <si>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</si>
  <si>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</si>
  <si>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</si>
  <si>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</si>
  <si>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</si>
  <si>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</si>
  <si>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</si>
  <si>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</si>
  <si>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</si>
  <si>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</si>
  <si>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</si>
  <si>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</si>
  <si>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</si>
  <si>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</si>
  <si>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</si>
  <si>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</si>
  <si>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</si>
  <si>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</si>
  <si>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</si>
  <si>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</si>
  <si>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</si>
  <si>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</si>
  <si>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</si>
  <si>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</si>
  <si>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</si>
  <si>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</si>
  <si>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</si>
  <si>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</si>
  <si>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</si>
  <si>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</si>
  <si>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</si>
  <si>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</si>
  <si>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</si>
  <si>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</si>
  <si>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</si>
  <si>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</si>
  <si>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</si>
  <si>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</si>
  <si>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</si>
  <si>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</si>
  <si>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</si>
  <si>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</si>
  <si>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</si>
  <si>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</si>
  <si>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</si>
  <si>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</si>
  <si>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</si>
  <si>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</si>
  <si>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</si>
  <si>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</si>
  <si>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</si>
  <si>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</si>
  <si>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</si>
  <si>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</si>
  <si>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</si>
  <si>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</si>
  <si>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</si>
  <si>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</si>
  <si>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</si>
  <si>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</si>
  <si>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</si>
  <si>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</si>
  <si>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</si>
  <si>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</si>
  <si>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</si>
  <si>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</si>
  <si>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</si>
  <si>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</si>
  <si>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</si>
  <si>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</si>
  <si>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</si>
  <si>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</si>
  <si>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</si>
  <si>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</si>
  <si>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</si>
  <si>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</si>
  <si>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</si>
  <si>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</si>
  <si>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</si>
  <si>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</si>
  <si>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</si>
  <si>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</si>
  <si>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</si>
  <si>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</si>
  <si>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</si>
  <si>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</si>
  <si>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</si>
  <si>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</si>
  <si>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</si>
  <si>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</si>
  <si>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</si>
  <si>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</si>
  <si>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</si>
  <si>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</si>
  <si>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</si>
  <si>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</si>
  <si>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</si>
  <si>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</si>
  <si>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</si>
  <si>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</si>
  <si>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</si>
  <si>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</si>
  <si>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</si>
  <si>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</si>
  <si>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</si>
  <si>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</si>
  <si>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</si>
  <si>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</si>
  <si>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</si>
  <si>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</si>
  <si>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</si>
  <si>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</si>
  <si>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</si>
  <si>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</si>
  <si>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</si>
  <si>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</si>
  <si>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</si>
  <si>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</si>
  <si>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</si>
  <si>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</si>
  <si>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</si>
  <si>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</si>
  <si>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</si>
  <si>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</si>
  <si>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</si>
  <si>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</si>
  <si>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</si>
  <si>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</si>
  <si>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</si>
  <si>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</si>
  <si>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</si>
  <si>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</si>
  <si>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</si>
  <si>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</si>
  <si>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</si>
  <si>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</si>
  <si>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</si>
  <si>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</si>
  <si>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</si>
  <si>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</si>
  <si>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</si>
  <si>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</si>
  <si>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</si>
  <si>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</si>
  <si>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</si>
  <si>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</si>
  <si>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</si>
  <si>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</si>
  <si>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</si>
  <si>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</si>
  <si>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</si>
  <si>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</si>
  <si>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</si>
  <si>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</si>
  <si>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</si>
  <si>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</si>
  <si>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</si>
  <si>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</si>
  <si>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</si>
  <si>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</si>
  <si>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</si>
  <si>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</si>
  <si>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</si>
  <si>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</si>
  <si>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</si>
  <si>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</si>
  <si>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</si>
  <si>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</si>
  <si>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</si>
  <si>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</si>
  <si>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</si>
  <si>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</si>
  <si>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</si>
  <si>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</si>
  <si>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</si>
  <si>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</si>
  <si>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</si>
  <si>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</si>
  <si>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</si>
  <si>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</si>
  <si>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</si>
  <si>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</si>
  <si>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</si>
  <si>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</si>
  <si>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</si>
  <si>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</si>
  <si>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</si>
  <si>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</si>
  <si>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</si>
  <si>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</si>
  <si>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</si>
  <si>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</si>
  <si>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</si>
  <si>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</si>
  <si>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</si>
  <si>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</si>
  <si>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</si>
  <si>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</si>
  <si>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</si>
  <si>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</si>
  <si>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</si>
  <si>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</si>
  <si>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</si>
  <si>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</si>
  <si>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</si>
  <si>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</si>
  <si>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</si>
  <si>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</si>
  <si>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</si>
  <si>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</si>
  <si>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</si>
  <si>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</si>
  <si>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</si>
  <si>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</si>
  <si>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</si>
  <si>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</si>
  <si>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</si>
  <si>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</si>
  <si>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</si>
  <si>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</si>
  <si>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</si>
  <si>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</si>
  <si>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</si>
  <si>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</si>
  <si>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</si>
  <si>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</si>
  <si>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</si>
  <si>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</si>
  <si>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</si>
  <si>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</si>
  <si>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</si>
  <si>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</si>
  <si>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</si>
  <si>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</si>
  <si>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</si>
  <si>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</si>
  <si>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</si>
  <si>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</si>
  <si>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</si>
  <si>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</si>
  <si>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</si>
  <si>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</si>
  <si>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</si>
  <si>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</si>
  <si>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</si>
  <si>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</si>
  <si>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</si>
  <si>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</si>
  <si>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</si>
  <si>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</si>
  <si>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</si>
  <si>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</si>
  <si>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</si>
  <si>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</si>
  <si>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</si>
  <si>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</si>
  <si>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</si>
  <si>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</si>
  <si>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</si>
  <si>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</si>
  <si>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</si>
  <si>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</si>
  <si>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</si>
  <si>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</si>
  <si>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</si>
  <si>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</si>
  <si>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</si>
  <si>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</si>
  <si>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</si>
  <si>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</si>
  <si>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</si>
  <si>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</si>
  <si>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</si>
  <si>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</si>
  <si>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</si>
  <si>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</si>
  <si>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</si>
  <si>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</si>
  <si>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</si>
  <si>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</si>
  <si>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</si>
  <si>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</si>
  <si>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</si>
  <si>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</si>
  <si>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</si>
  <si>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</si>
  <si>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</si>
  <si>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</si>
  <si>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</si>
  <si>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</si>
  <si>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</si>
  <si>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</si>
  <si>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</si>
  <si>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</si>
  <si>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</si>
  <si>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</si>
  <si>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</si>
  <si>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</si>
  <si>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</si>
  <si>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</si>
  <si>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</si>
  <si>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</si>
  <si>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</si>
  <si>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</si>
  <si>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</si>
  <si>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</si>
  <si>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</si>
  <si>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</si>
  <si>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</si>
  <si>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</si>
  <si>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</si>
  <si>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</si>
  <si>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</si>
  <si>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</si>
  <si>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</si>
  <si>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</si>
  <si>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</si>
  <si>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</si>
  <si>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</si>
  <si>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</si>
  <si>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</si>
  <si>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</si>
  <si>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</si>
  <si>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</si>
  <si>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</si>
  <si>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</si>
  <si>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</si>
  <si>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</si>
  <si>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</si>
  <si>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</si>
  <si>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</si>
  <si>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</si>
  <si>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</si>
  <si>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</si>
  <si>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</si>
  <si>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</si>
  <si>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</si>
  <si>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</si>
  <si>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</si>
  <si>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</si>
  <si>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</si>
  <si>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</si>
  <si>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</si>
  <si>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</si>
  <si>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</si>
  <si>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</si>
  <si>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</si>
  <si>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</si>
  <si>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</si>
  <si>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</si>
  <si>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</si>
  <si>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</si>
  <si>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</si>
  <si>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</si>
  <si>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</si>
  <si>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</si>
  <si>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</si>
  <si>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</si>
  <si>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</si>
  <si>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</si>
  <si>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</si>
  <si>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</si>
  <si>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</si>
  <si>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</si>
  <si>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</si>
  <si>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</si>
  <si>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</si>
  <si>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</si>
  <si>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</si>
  <si>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</si>
  <si>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</si>
  <si>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</si>
  <si>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</si>
  <si>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</si>
  <si>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</si>
  <si>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</si>
  <si>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</si>
  <si>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</si>
  <si>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</si>
  <si>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</si>
  <si>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</si>
  <si>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</si>
  <si>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</si>
  <si>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</si>
  <si>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</si>
  <si>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</si>
  <si>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</si>
  <si>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</si>
  <si>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</si>
  <si>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</si>
  <si>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</si>
  <si>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</si>
  <si>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</si>
  <si>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</si>
  <si>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</si>
  <si>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</si>
  <si>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</si>
  <si>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</si>
  <si>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</si>
  <si>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</si>
  <si>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</si>
  <si>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</si>
  <si>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</si>
  <si>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</si>
  <si>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</si>
  <si>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</si>
  <si>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</si>
  <si>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</si>
  <si>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</si>
  <si>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</si>
  <si>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</si>
  <si>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</si>
  <si>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</si>
  <si>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</si>
  <si>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</si>
  <si>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</si>
  <si>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</si>
  <si>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</si>
  <si>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</si>
  <si>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</si>
  <si>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</si>
  <si>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</si>
  <si>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</si>
  <si>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</si>
  <si>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</si>
  <si>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</si>
  <si>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</si>
  <si>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</si>
  <si>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</si>
  <si>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</si>
  <si>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</si>
  <si>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</si>
  <si>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</si>
  <si>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</si>
  <si>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</si>
  <si>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</si>
  <si>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</si>
  <si>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</si>
  <si>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</si>
  <si>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</si>
  <si>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</si>
  <si>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</si>
  <si>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</si>
  <si>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</si>
  <si>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</si>
  <si>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</si>
  <si>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</si>
  <si>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</si>
  <si>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</si>
  <si>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</si>
  <si>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</si>
  <si>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</si>
  <si>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</si>
  <si>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</si>
  <si>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</si>
  <si>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</si>
  <si>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</si>
  <si>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</si>
  <si>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</si>
  <si>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</si>
  <si>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</si>
  <si>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</si>
  <si>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</si>
  <si>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</si>
  <si>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</si>
  <si>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</si>
  <si>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</si>
  <si>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</si>
  <si>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</si>
  <si>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</si>
  <si>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</si>
  <si>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</si>
  <si>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</si>
  <si>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</si>
  <si>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</si>
  <si>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</si>
  <si>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</si>
  <si>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</si>
  <si>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</si>
  <si>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</si>
  <si>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</si>
  <si>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</si>
  <si>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</si>
  <si>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</si>
  <si>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</si>
  <si>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</si>
  <si>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</si>
  <si>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</si>
  <si>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</si>
  <si>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</si>
  <si>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</si>
  <si>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</si>
  <si>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</si>
  <si>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</si>
  <si>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</si>
  <si>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</si>
  <si>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</si>
  <si>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</si>
  <si>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</si>
  <si>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</si>
  <si>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</si>
  <si>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</si>
  <si>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</si>
  <si>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</si>
  <si>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</si>
  <si>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</si>
  <si>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</si>
  <si>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</si>
  <si>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</si>
  <si>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</si>
  <si>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</si>
  <si>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</si>
  <si>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</si>
  <si>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</si>
  <si>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</si>
  <si>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</si>
  <si>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</si>
  <si>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</si>
  <si>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</si>
  <si>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</si>
  <si>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</si>
  <si>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</si>
  <si>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</si>
  <si>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</si>
  <si>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</si>
  <si>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</si>
  <si>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</si>
  <si>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</si>
  <si>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</si>
  <si>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</si>
  <si>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</si>
  <si>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</si>
  <si>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</si>
  <si>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</si>
  <si>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</si>
  <si>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</si>
  <si>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</si>
  <si>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</si>
  <si>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</si>
  <si>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</si>
  <si>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</si>
  <si>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</si>
  <si>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</si>
  <si>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</si>
  <si>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</si>
  <si>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</si>
  <si>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</si>
  <si>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</si>
  <si>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</si>
  <si>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</si>
  <si>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</si>
  <si>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</si>
  <si>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</si>
  <si>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</si>
  <si>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</si>
  <si>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</si>
  <si>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</si>
  <si>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</si>
  <si>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</si>
  <si>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</si>
  <si>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</si>
  <si>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</si>
  <si>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</si>
  <si>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</si>
  <si>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</si>
  <si>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</si>
  <si>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</si>
  <si>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</si>
  <si>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</si>
  <si>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</si>
  <si>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</si>
  <si>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</si>
  <si>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</si>
  <si>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</si>
  <si>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</si>
  <si>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</si>
  <si>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</si>
  <si>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</si>
  <si>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</si>
  <si>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</si>
  <si>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</si>
  <si>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</si>
  <si>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</si>
  <si>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</si>
  <si>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</si>
  <si>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</si>
  <si>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</si>
  <si>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</si>
  <si>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</si>
  <si>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</si>
  <si>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</si>
  <si>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</si>
  <si>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</si>
  <si>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</si>
  <si>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</si>
  <si>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</si>
  <si>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</si>
  <si>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</si>
  <si>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</si>
  <si>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</si>
  <si>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</si>
  <si>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</si>
  <si>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</si>
  <si>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</si>
  <si>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</si>
  <si>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</si>
  <si>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</si>
  <si>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</si>
  <si>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</si>
  <si>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</si>
  <si>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</si>
  <si>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</si>
  <si>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</si>
  <si>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</si>
  <si>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</si>
  <si>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</si>
  <si>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</si>
  <si>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</si>
  <si>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</si>
  <si>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</si>
  <si>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</si>
  <si>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</si>
  <si>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</si>
  <si>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</si>
  <si>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</si>
  <si>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</si>
  <si>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</si>
  <si>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</si>
  <si>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</si>
  <si>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</si>
  <si>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</si>
  <si>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</si>
  <si>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</si>
  <si>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</si>
  <si>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</si>
  <si>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</si>
  <si>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</si>
  <si>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</si>
  <si>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</si>
  <si>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</si>
  <si>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</si>
  <si>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</si>
  <si>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</si>
  <si>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</si>
  <si>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</si>
  <si>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</si>
  <si>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</si>
  <si>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</si>
  <si>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</si>
  <si>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</si>
  <si>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</si>
  <si>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</si>
  <si>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</si>
  <si>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</si>
  <si>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</si>
  <si>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</si>
  <si>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</si>
  <si>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</si>
  <si>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</si>
  <si>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</si>
  <si>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</si>
  <si>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</si>
  <si>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</si>
  <si>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</si>
  <si>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</si>
  <si>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</si>
  <si>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</si>
  <si>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</si>
  <si>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</si>
  <si>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</si>
  <si>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</si>
  <si>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</si>
  <si>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</si>
  <si>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</si>
  <si>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</si>
  <si>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</si>
  <si>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</si>
  <si>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</si>
  <si>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</si>
  <si>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</si>
  <si>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</si>
  <si>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</si>
  <si>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</si>
  <si>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</si>
  <si>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</si>
  <si>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</si>
  <si>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</si>
  <si>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</si>
  <si>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</si>
  <si>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</si>
  <si>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</si>
  <si>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</si>
  <si>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</si>
  <si>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</si>
  <si>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</si>
  <si>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</si>
  <si>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</si>
  <si>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</si>
  <si>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</si>
  <si>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</si>
  <si>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</si>
  <si>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</si>
  <si>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</si>
  <si>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</si>
  <si>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</si>
  <si>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</si>
  <si>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</si>
  <si>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</si>
  <si>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</si>
  <si>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</si>
  <si>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</si>
  <si>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</si>
  <si>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</si>
  <si>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</si>
  <si>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</si>
  <si>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</si>
  <si>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</si>
  <si>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</si>
  <si>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</si>
  <si>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</si>
  <si>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</si>
  <si>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</si>
  <si>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</si>
  <si>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</si>
  <si>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</si>
  <si>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</si>
  <si>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</si>
  <si>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</si>
  <si>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</si>
  <si>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</si>
  <si>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</si>
  <si>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</si>
  <si>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</si>
  <si>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</si>
  <si>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</si>
  <si>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</si>
  <si>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</si>
  <si>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</si>
  <si>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</si>
  <si>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</si>
  <si>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</si>
  <si>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</si>
  <si>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</si>
  <si>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</si>
  <si>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</si>
  <si>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</si>
  <si>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</si>
  <si>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</si>
  <si>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</si>
  <si>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</si>
  <si>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</si>
  <si>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</si>
  <si>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</si>
  <si>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</si>
  <si>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</si>
  <si>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</si>
  <si>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</si>
  <si>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</si>
  <si>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</si>
  <si>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</si>
  <si>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</si>
  <si>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</si>
  <si>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</si>
  <si>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</si>
  <si>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</si>
  <si>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</si>
  <si>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</si>
  <si>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</si>
  <si>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</si>
  <si>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</si>
  <si>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</si>
  <si>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</si>
  <si>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</si>
  <si>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</si>
  <si>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</si>
  <si>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</si>
  <si>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</si>
  <si>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</si>
  <si>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</si>
  <si>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</si>
  <si>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</si>
  <si>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</si>
  <si>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</si>
  <si>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</si>
  <si>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</si>
  <si>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</si>
  <si>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</si>
  <si>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</si>
  <si>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</si>
  <si>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</si>
  <si>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</si>
  <si>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</si>
  <si>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</si>
  <si>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</si>
  <si>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</si>
  <si>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</si>
  <si>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</si>
  <si>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</si>
  <si>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</si>
  <si>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</si>
  <si>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</si>
  <si>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</si>
  <si>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</si>
  <si>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</si>
  <si>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</si>
  <si>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</si>
  <si>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</si>
  <si>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</si>
  <si>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</si>
  <si>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</si>
  <si>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</si>
  <si>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</si>
  <si>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</si>
  <si>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</si>
  <si>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</si>
  <si>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</si>
  <si>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</si>
  <si>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</si>
  <si>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</si>
  <si>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</si>
  <si>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</si>
  <si>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</si>
  <si>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</si>
  <si>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</si>
  <si>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</si>
  <si>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</si>
  <si>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</si>
  <si>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</si>
  <si>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</si>
  <si>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</si>
  <si>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</si>
  <si>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</si>
  <si>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</si>
  <si>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</si>
  <si>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</si>
  <si>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</si>
  <si>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</si>
  <si>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</si>
  <si>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</si>
  <si>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</si>
  <si>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</si>
  <si>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</si>
  <si>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</si>
  <si>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</si>
  <si>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</si>
  <si>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</si>
  <si>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</si>
  <si>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</si>
  <si>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</si>
  <si>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</si>
  <si>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</si>
  <si>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</si>
  <si>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</si>
  <si>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</si>
  <si>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</si>
  <si>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</si>
  <si>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</si>
  <si>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</si>
  <si>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</si>
  <si>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</si>
  <si>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</si>
  <si>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</si>
  <si>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</si>
  <si>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</si>
  <si>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</si>
  <si>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</si>
  <si>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</si>
  <si>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</si>
  <si>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</si>
  <si>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</si>
  <si>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</si>
  <si>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</si>
  <si>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</si>
  <si>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</si>
  <si>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</si>
  <si>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</si>
  <si>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</si>
  <si>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</si>
  <si>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</si>
  <si>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</si>
  <si>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</si>
  <si>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</si>
  <si>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</si>
  <si>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</si>
  <si>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</si>
  <si>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</si>
  <si>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</si>
  <si>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</si>
  <si>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</si>
  <si>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</si>
  <si>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</si>
  <si>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</si>
  <si>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</si>
  <si>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</si>
  <si>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</si>
  <si>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</si>
  <si>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</si>
  <si>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</si>
  <si>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</si>
  <si>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</si>
  <si>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</si>
  <si>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</si>
  <si>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</si>
  <si>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</si>
  <si>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</si>
  <si>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</si>
  <si>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</si>
  <si>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</si>
  <si>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</si>
  <si>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</si>
  <si>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</si>
  <si>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</si>
  <si>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</si>
  <si>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</si>
  <si>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</si>
  <si>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</si>
  <si>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</si>
  <si>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</si>
  <si>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</si>
  <si>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</si>
  <si>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</si>
  <si>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</si>
  <si>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</si>
  <si>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</si>
  <si>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</si>
  <si>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</si>
  <si>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</si>
  <si>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</si>
  <si>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</si>
  <si>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</si>
  <si>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</si>
  <si>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</si>
  <si>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</si>
  <si>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</si>
  <si>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</si>
  <si>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</si>
  <si>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</si>
  <si>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</si>
  <si>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</si>
  <si>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</si>
  <si>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</si>
  <si>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</si>
  <si>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</si>
  <si>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</si>
  <si>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</si>
  <si>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</si>
  <si>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</si>
  <si>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</si>
  <si>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</si>
  <si>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</si>
  <si>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</si>
  <si>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</si>
  <si>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</si>
  <si>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</si>
  <si>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</si>
  <si>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</si>
  <si>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</si>
  <si>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</si>
  <si>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</si>
  <si>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</si>
  <si>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</si>
  <si>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</si>
  <si>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</si>
  <si>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</si>
  <si>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</si>
  <si>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</si>
  <si>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</si>
  <si>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</si>
  <si>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</si>
  <si>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</si>
  <si>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</si>
  <si>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</si>
  <si>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</si>
  <si>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</si>
  <si>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</si>
  <si>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</si>
  <si>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</si>
  <si>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</si>
  <si>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</si>
  <si>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</si>
  <si>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</si>
  <si>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</si>
  <si>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</si>
  <si>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</si>
  <si>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</si>
  <si>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</si>
  <si>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</si>
  <si>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</si>
  <si>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</si>
  <si>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</si>
  <si>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</si>
  <si>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</si>
  <si>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</si>
  <si>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</si>
  <si>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</si>
  <si>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</si>
  <si>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</si>
  <si>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</si>
  <si>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</si>
  <si>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</si>
  <si>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</si>
  <si>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</si>
  <si>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</si>
  <si>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</si>
  <si>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</si>
  <si>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</si>
  <si>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</si>
  <si>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</si>
  <si>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</si>
  <si>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</si>
  <si>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</si>
  <si>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</si>
  <si>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</si>
  <si>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</si>
  <si>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</si>
  <si>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</si>
  <si>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</si>
  <si>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</si>
  <si>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</si>
  <si>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</si>
  <si>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</si>
  <si>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</si>
  <si>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</si>
  <si>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</si>
  <si>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</si>
  <si>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</si>
  <si>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</si>
  <si>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</si>
  <si>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</si>
  <si>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</si>
  <si>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</si>
  <si>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</si>
  <si>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</si>
  <si>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</si>
  <si>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</si>
  <si>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</si>
  <si>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</si>
  <si>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</si>
  <si>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</si>
  <si>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</si>
  <si>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</si>
  <si>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</si>
  <si>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</si>
  <si>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</si>
  <si>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</si>
  <si>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</si>
  <si>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</si>
  <si>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</si>
  <si>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</si>
  <si>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</si>
  <si>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</si>
  <si>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</si>
  <si>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</si>
  <si>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</si>
  <si>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</si>
  <si>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</si>
  <si>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</si>
  <si>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</si>
  <si>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</si>
  <si>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</si>
  <si>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</si>
  <si>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</si>
  <si>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</si>
  <si>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</si>
  <si>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</si>
  <si>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</si>
  <si>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</si>
  <si>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</si>
  <si>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</si>
  <si>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</si>
  <si>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</si>
  <si>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</si>
  <si>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</si>
  <si>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</si>
  <si>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</si>
  <si>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</si>
  <si>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</si>
  <si>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</si>
  <si>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</si>
  <si>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</si>
  <si>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</si>
  <si>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</si>
  <si>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</si>
  <si>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</si>
  <si>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</si>
  <si>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</si>
  <si>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</si>
  <si>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</si>
  <si>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</si>
  <si>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</si>
  <si>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</si>
  <si>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</si>
  <si>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</si>
  <si>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</si>
  <si>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</si>
  <si>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</si>
  <si>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</si>
  <si>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</si>
  <si>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</si>
  <si>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</si>
  <si>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</si>
  <si>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</si>
  <si>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</si>
  <si>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</si>
  <si>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</si>
  <si>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</si>
  <si>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</si>
  <si>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</si>
  <si>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</si>
  <si>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</si>
  <si>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</si>
  <si>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</si>
  <si>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</si>
  <si>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</si>
  <si>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</si>
  <si>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</si>
  <si>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</si>
  <si>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</si>
  <si>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</si>
  <si>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</si>
  <si>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</si>
  <si>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</si>
  <si>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</si>
  <si>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</si>
  <si>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</si>
  <si>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</si>
  <si>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</si>
  <si>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</si>
  <si>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</si>
  <si>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</si>
  <si>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</si>
  <si>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</si>
  <si>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</si>
  <si>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</si>
  <si>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</si>
  <si>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</si>
  <si>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</si>
  <si>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</si>
  <si>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</si>
  <si>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</si>
  <si>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</si>
  <si>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</si>
  <si>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</si>
  <si>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</si>
  <si>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</si>
  <si>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</si>
  <si>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</si>
  <si>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</si>
  <si>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</si>
  <si>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</si>
  <si>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</si>
  <si>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</si>
  <si>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</si>
  <si>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</si>
  <si>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</si>
  <si>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</si>
  <si>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</si>
  <si>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</si>
  <si>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</si>
  <si>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</si>
  <si>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</si>
  <si>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</si>
  <si>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</si>
  <si>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</si>
  <si>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</si>
  <si>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</si>
  <si>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</si>
  <si>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</si>
  <si>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</si>
  <si>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</si>
  <si>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</si>
  <si>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</si>
  <si>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</si>
  <si>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</si>
  <si>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</si>
  <si>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</si>
  <si>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</si>
  <si>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</si>
  <si>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</si>
  <si>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</si>
  <si>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</si>
  <si>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</si>
  <si>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</si>
  <si>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</si>
  <si>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</si>
  <si>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</si>
  <si>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</si>
  <si>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</si>
  <si>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</si>
  <si>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</si>
  <si>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</si>
  <si>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</si>
  <si>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</si>
  <si>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</si>
  <si>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</si>
  <si>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</si>
  <si>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</si>
  <si>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</si>
  <si>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</si>
  <si>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</si>
  <si>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</si>
  <si>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</si>
  <si>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</si>
  <si>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</si>
  <si>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</si>
  <si>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</si>
  <si>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</si>
  <si>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</si>
  <si>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</si>
  <si>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</si>
  <si>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</si>
  <si>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</si>
  <si>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</si>
  <si>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</si>
  <si>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</si>
  <si>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</si>
  <si>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</si>
  <si>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</si>
  <si>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</si>
  <si>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</si>
  <si>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</si>
  <si>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</si>
  <si>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</si>
  <si>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</si>
  <si>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</si>
  <si>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</si>
  <si>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</si>
  <si>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</si>
  <si>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</si>
  <si>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</si>
  <si>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</si>
  <si>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</si>
  <si>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</si>
  <si>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</si>
  <si>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</si>
  <si>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</si>
  <si>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</si>
  <si>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</si>
  <si>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</si>
  <si>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</si>
  <si>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</si>
  <si>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</si>
  <si>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</si>
  <si>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</si>
  <si>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</si>
  <si>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</si>
  <si>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</si>
  <si>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</si>
  <si>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</si>
  <si>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</si>
  <si>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</si>
  <si>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</si>
  <si>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</si>
  <si>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</si>
  <si>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</si>
  <si>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</si>
  <si>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</si>
  <si>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</si>
  <si>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</si>
  <si>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</si>
  <si>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</si>
  <si>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</si>
  <si>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</si>
  <si>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</si>
  <si>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</si>
  <si>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</si>
  <si>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</si>
  <si>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</si>
  <si>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</si>
  <si>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</si>
  <si>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</si>
  <si>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</si>
  <si>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</si>
  <si>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</si>
  <si>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</si>
  <si>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</si>
  <si>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</si>
  <si>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</si>
  <si>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</si>
  <si>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</si>
  <si>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</si>
  <si>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</si>
  <si>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</si>
  <si>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</si>
  <si>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</si>
  <si>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</si>
  <si>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</si>
  <si>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</si>
  <si>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</si>
  <si>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</si>
  <si>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</si>
  <si>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</si>
  <si>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</si>
  <si>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</si>
  <si>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</si>
  <si>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</si>
  <si>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</si>
  <si>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</si>
  <si>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</si>
  <si>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</si>
  <si>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</si>
  <si>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</si>
  <si>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</si>
  <si>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</si>
  <si>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</si>
  <si>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</si>
  <si>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</si>
  <si>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</si>
  <si>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</si>
  <si>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</si>
  <si>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</si>
  <si>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</si>
  <si>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</si>
  <si>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</si>
  <si>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</si>
  <si>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</si>
  <si>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</si>
  <si>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</si>
  <si>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</si>
  <si>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</si>
  <si>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</si>
  <si>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</si>
  <si>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</si>
  <si>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</si>
  <si>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</si>
  <si>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</si>
  <si>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</si>
  <si>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</si>
  <si>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</si>
  <si>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</si>
  <si>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</si>
  <si>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</si>
  <si>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</si>
  <si>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</si>
  <si>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</si>
  <si>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</si>
  <si>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</si>
  <si>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</si>
  <si>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</si>
  <si>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</si>
  <si>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</si>
  <si>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</si>
  <si>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</si>
  <si>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</si>
  <si>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</si>
  <si>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</si>
  <si>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</si>
  <si>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</si>
  <si>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</si>
  <si>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</si>
  <si>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</si>
  <si>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</si>
  <si>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</si>
  <si>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</si>
  <si>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</si>
  <si>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</si>
  <si>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</si>
  <si>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</si>
  <si>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</si>
  <si>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</si>
  <si>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</si>
  <si>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</si>
  <si>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</si>
  <si>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</si>
  <si>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</si>
  <si>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</si>
  <si>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</si>
  <si>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</si>
  <si>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</si>
  <si>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</si>
  <si>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</si>
  <si>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</si>
  <si>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</si>
  <si>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</si>
  <si>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</si>
  <si>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</si>
  <si>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</si>
  <si>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</si>
  <si>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</si>
  <si>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</si>
  <si>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</si>
  <si>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</si>
  <si>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</si>
  <si>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</si>
  <si>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</si>
  <si>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</si>
  <si>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</si>
  <si>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</si>
  <si>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</si>
  <si>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</si>
  <si>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</si>
  <si>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</si>
  <si>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</si>
  <si>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</si>
  <si>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</si>
  <si>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</si>
  <si>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</si>
  <si>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</si>
  <si>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</si>
  <si>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</si>
  <si>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</si>
  <si>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</si>
  <si>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</si>
  <si>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</si>
  <si>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</si>
  <si>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</si>
  <si>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</si>
  <si>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</si>
  <si>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</si>
  <si>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</si>
  <si>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</si>
  <si>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</si>
  <si>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</si>
  <si>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</si>
  <si>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</si>
  <si>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</si>
  <si>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</si>
  <si>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</si>
  <si>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</si>
  <si>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</si>
  <si>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</si>
  <si>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</si>
  <si>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</si>
  <si>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</si>
  <si>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</si>
  <si>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</si>
  <si>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</si>
  <si>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</si>
  <si>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</si>
  <si>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</si>
  <si>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</si>
  <si>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</si>
  <si>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</si>
  <si>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</si>
  <si>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</si>
  <si>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</si>
  <si>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</si>
  <si>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</si>
  <si>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</si>
  <si>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</si>
  <si>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</si>
  <si>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</si>
  <si>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</si>
  <si>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</si>
  <si>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</si>
  <si>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</si>
  <si>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</si>
  <si>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</si>
  <si>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</si>
  <si>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</si>
  <si>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</si>
  <si>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</si>
  <si>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</si>
  <si>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</si>
  <si>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</si>
  <si>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</si>
  <si>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</si>
  <si>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</si>
  <si>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</si>
  <si>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</si>
  <si>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</si>
  <si>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</si>
  <si>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</si>
  <si>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</si>
  <si>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</si>
  <si>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</si>
  <si>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</si>
  <si>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</si>
  <si>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</si>
  <si>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</si>
  <si>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</si>
  <si>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</si>
  <si>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</si>
  <si>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</si>
  <si>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</si>
  <si>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</si>
  <si>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</si>
  <si>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</si>
  <si>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</si>
  <si>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</si>
  <si>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</si>
  <si>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</si>
  <si>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</si>
  <si>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</si>
  <si>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</si>
  <si>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</si>
  <si>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</si>
  <si>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</si>
  <si>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</si>
  <si>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</si>
  <si>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</si>
  <si>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</si>
  <si>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</si>
  <si>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</si>
  <si>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</si>
  <si>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</si>
  <si>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</si>
  <si>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</si>
  <si>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</si>
  <si>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</si>
  <si>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</si>
  <si>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</si>
  <si>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</si>
  <si>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</si>
  <si>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</si>
  <si>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</si>
  <si>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</si>
  <si>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</si>
  <si>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</si>
  <si>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</si>
  <si>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</si>
  <si>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</si>
  <si>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</si>
  <si>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</si>
  <si>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</si>
  <si>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</si>
  <si>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</si>
  <si>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</si>
  <si>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</si>
  <si>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</si>
  <si>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</si>
  <si>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</si>
  <si>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</si>
  <si>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</si>
  <si>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</si>
  <si>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</si>
  <si>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</si>
  <si>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</si>
  <si>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</si>
  <si>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</si>
  <si>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</si>
  <si>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</si>
  <si>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</si>
  <si>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</si>
  <si>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</si>
  <si>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</si>
  <si>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</si>
  <si>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</si>
  <si>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</si>
  <si>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</si>
  <si>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</si>
  <si>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</si>
  <si>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</si>
  <si>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</si>
  <si>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</si>
  <si>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</si>
  <si>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</si>
  <si>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</si>
  <si>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</si>
  <si>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</si>
  <si>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</si>
  <si>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</si>
  <si>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</si>
  <si>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</si>
  <si>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</si>
  <si>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</si>
  <si>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</si>
  <si>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</si>
  <si>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</si>
  <si>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</si>
  <si>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</si>
  <si>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</si>
  <si>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</si>
  <si>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</si>
  <si>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</si>
  <si>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</si>
  <si>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</si>
  <si>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</si>
  <si>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</si>
  <si>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</si>
  <si>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</si>
  <si>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</si>
  <si>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</si>
  <si>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</si>
  <si>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</si>
  <si>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</si>
  <si>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</si>
  <si>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</si>
  <si>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</si>
  <si>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</si>
  <si>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</si>
  <si>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</si>
  <si>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</si>
  <si>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</si>
  <si>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</si>
  <si>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</si>
  <si>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</si>
  <si>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</si>
  <si>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</si>
  <si>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</si>
  <si>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</si>
  <si>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</si>
  <si>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</si>
  <si>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</si>
  <si>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</si>
  <si>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</si>
  <si>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</si>
  <si>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</si>
  <si>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</si>
  <si>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</si>
  <si>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</si>
  <si>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</si>
  <si>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</si>
  <si>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</si>
  <si>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</si>
  <si>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</si>
  <si>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</si>
  <si>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</si>
  <si>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</si>
  <si>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</si>
  <si>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</si>
  <si>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</si>
  <si>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</si>
  <si>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</si>
  <si>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</si>
  <si>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</si>
  <si>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</si>
  <si>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</si>
  <si>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</si>
  <si>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</si>
  <si>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</si>
  <si>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</si>
  <si>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</si>
  <si>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</si>
  <si>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</si>
  <si>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</si>
  <si>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</si>
  <si>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</si>
  <si>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</si>
  <si>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</si>
  <si>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</si>
  <si>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</si>
  <si>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</si>
  <si>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</si>
  <si>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</si>
  <si>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</si>
  <si>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</si>
  <si>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</si>
  <si>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</si>
  <si>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</si>
  <si>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</si>
  <si>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</si>
  <si>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</si>
  <si>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</si>
  <si>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</si>
  <si>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</si>
  <si>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</si>
  <si>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</si>
  <si>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</si>
  <si>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</si>
  <si>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</si>
  <si>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</si>
  <si>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</si>
  <si>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</si>
  <si>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</si>
  <si>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</si>
  <si>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</si>
  <si>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</si>
  <si>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</si>
  <si>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</si>
  <si>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</si>
  <si>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</si>
  <si>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</si>
  <si>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</si>
  <si>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</si>
  <si>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</si>
  <si>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</si>
  <si>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</si>
  <si>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</si>
  <si>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</si>
  <si>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</si>
  <si>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</si>
  <si>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</si>
  <si>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</si>
  <si>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</si>
  <si>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</si>
  <si>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</si>
  <si>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</si>
  <si>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</si>
  <si>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</si>
  <si>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</si>
  <si>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</si>
  <si>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</si>
  <si>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</si>
  <si>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</si>
  <si>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</si>
  <si>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</si>
  <si>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</si>
  <si>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</si>
  <si>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</si>
  <si>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</si>
  <si>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</si>
  <si>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</si>
  <si>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</si>
  <si>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</si>
  <si>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</si>
  <si>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</si>
  <si>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</si>
  <si>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</si>
  <si>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</si>
  <si>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</si>
  <si>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</si>
  <si>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</si>
  <si>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</si>
  <si>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</si>
  <si>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</si>
  <si>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</si>
  <si>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</si>
  <si>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</si>
  <si>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</si>
  <si>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</si>
  <si>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</si>
  <si>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</si>
  <si>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</si>
  <si>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</si>
  <si>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</si>
  <si>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</si>
  <si>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</si>
  <si>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</si>
  <si>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</si>
  <si>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</si>
  <si>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</si>
  <si>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</si>
  <si>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</si>
  <si>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</si>
  <si>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</si>
  <si>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</si>
  <si>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</si>
  <si>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</si>
  <si>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</si>
  <si>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</si>
  <si>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</si>
  <si>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</si>
  <si>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</si>
  <si>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</si>
  <si>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</si>
  <si>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</si>
  <si>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</si>
  <si>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</si>
  <si>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</si>
  <si>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</si>
  <si>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</si>
  <si>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</si>
  <si>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</si>
  <si>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</si>
  <si>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</si>
  <si>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</si>
  <si>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</si>
  <si>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</si>
  <si>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</si>
  <si>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</si>
  <si>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</si>
  <si>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</si>
  <si>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</si>
  <si>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</si>
  <si>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</si>
  <si>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</si>
  <si>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</si>
  <si>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</si>
  <si>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</si>
  <si>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</si>
  <si>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</si>
  <si>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</si>
  <si>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</si>
  <si>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</si>
  <si>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</si>
  <si>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</si>
  <si>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</si>
  <si>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</si>
  <si>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</si>
  <si>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</si>
  <si>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</si>
  <si>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</si>
  <si>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</si>
  <si>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</si>
  <si>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</si>
  <si>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</si>
  <si>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</si>
  <si>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</si>
  <si>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</si>
  <si>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</si>
  <si>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</si>
  <si>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</si>
  <si>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</si>
  <si>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</si>
  <si>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</si>
  <si>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</si>
  <si>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</si>
  <si>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</si>
  <si>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</si>
  <si>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</si>
  <si>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</si>
  <si>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</si>
  <si>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</si>
  <si>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</si>
  <si>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</si>
  <si>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</si>
  <si>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</si>
  <si>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</si>
  <si>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</si>
  <si>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</si>
  <si>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</si>
  <si>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</si>
  <si>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</si>
  <si>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</si>
  <si>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</si>
  <si>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</si>
  <si>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</si>
  <si>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</si>
  <si>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</si>
  <si>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</si>
  <si>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</si>
  <si>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</si>
  <si>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</si>
  <si>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</si>
  <si>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</si>
  <si>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</si>
  <si>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</si>
  <si>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</si>
  <si>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</si>
  <si>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</si>
  <si>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</si>
  <si>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</si>
  <si>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</si>
  <si>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</si>
  <si>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</si>
  <si>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</si>
  <si>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</si>
  <si>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</si>
  <si>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</si>
  <si>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</si>
  <si>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</si>
  <si>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</si>
  <si>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</si>
  <si>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</si>
  <si>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</si>
  <si>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</si>
  <si>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</si>
  <si>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</si>
  <si>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</si>
  <si>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</si>
  <si>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</si>
  <si>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</si>
  <si>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</si>
  <si>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</si>
  <si>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</si>
  <si>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</si>
  <si>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</si>
  <si>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</si>
  <si>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</si>
  <si>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</si>
  <si>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</si>
  <si>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</si>
  <si>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</si>
  <si>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</si>
  <si>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</si>
  <si>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</si>
  <si>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</si>
  <si>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</si>
  <si>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</si>
  <si>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</si>
  <si>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</si>
  <si>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</si>
  <si>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</si>
  <si>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</si>
  <si>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</si>
  <si>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</si>
  <si>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</si>
  <si>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</si>
  <si>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</si>
  <si>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</si>
  <si>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</si>
  <si>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</si>
  <si>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</si>
  <si>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</si>
  <si>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</si>
  <si>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</si>
  <si>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</si>
  <si>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</si>
  <si>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</si>
  <si>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</si>
  <si>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</si>
  <si>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</si>
  <si>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</si>
  <si>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</si>
  <si>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</si>
  <si>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</si>
  <si>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</si>
  <si>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</si>
  <si>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</si>
  <si>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</si>
  <si>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</si>
  <si>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</si>
  <si>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</si>
  <si>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</si>
  <si>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</si>
  <si>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</si>
  <si>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</si>
  <si>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</si>
  <si>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</si>
  <si>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</si>
  <si>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</si>
  <si>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</si>
  <si>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</si>
  <si>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</si>
  <si>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</si>
  <si>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</si>
  <si>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</si>
  <si>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</si>
  <si>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</si>
  <si>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</si>
  <si>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</si>
  <si>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</si>
  <si>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</si>
  <si>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</si>
  <si>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</si>
  <si>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</si>
  <si>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</si>
  <si>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</si>
  <si>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</si>
  <si>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</si>
  <si>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</si>
  <si>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</si>
  <si>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</si>
  <si>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</si>
  <si>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</si>
  <si>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</si>
  <si>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</si>
  <si>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</si>
  <si>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</si>
  <si>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</si>
  <si>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</si>
  <si>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</si>
  <si>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</si>
  <si>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</si>
  <si>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</si>
  <si>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</si>
  <si>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</si>
  <si>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</si>
  <si>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</si>
  <si>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</si>
  <si>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</si>
  <si>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</si>
  <si>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</si>
  <si>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</si>
  <si>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</si>
  <si>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</si>
  <si>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</si>
  <si>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</si>
  <si>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</si>
  <si>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</si>
  <si>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</si>
  <si>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</si>
  <si>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</si>
  <si>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</si>
  <si>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</si>
  <si>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</si>
  <si>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</si>
  <si>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</si>
  <si>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</si>
  <si>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</si>
  <si>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</si>
  <si>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</si>
  <si>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</si>
  <si>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</si>
  <si>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</si>
  <si>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</si>
  <si>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</si>
  <si>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</si>
  <si>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</si>
  <si>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</si>
  <si>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</si>
  <si>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</si>
  <si>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</si>
  <si>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</si>
  <si>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</si>
  <si>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</si>
  <si>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</si>
  <si>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</si>
  <si>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</si>
  <si>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</si>
  <si>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</si>
  <si>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</si>
  <si>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</si>
  <si>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</si>
  <si>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</si>
  <si>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</si>
  <si>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</si>
  <si>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</si>
  <si>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</si>
  <si>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</si>
  <si>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</si>
  <si>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</si>
  <si>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</si>
  <si>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</si>
  <si>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</si>
  <si>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</si>
  <si>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</si>
  <si>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</si>
  <si>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</si>
  <si>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</si>
  <si>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</si>
  <si>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</si>
  <si>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</si>
  <si>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</si>
  <si>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</si>
  <si>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</si>
  <si>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</si>
  <si>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</si>
  <si>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</si>
  <si>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</si>
  <si>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</si>
  <si>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</si>
  <si>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</si>
  <si>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</si>
  <si>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</si>
  <si>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</si>
  <si>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</si>
  <si>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</si>
  <si>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</si>
  <si>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</si>
  <si>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</si>
  <si>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</si>
  <si>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</si>
  <si>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</si>
  <si>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</si>
  <si>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</si>
  <si>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</si>
  <si>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</si>
  <si>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</si>
  <si>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</si>
  <si>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</si>
  <si>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</si>
  <si>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</si>
  <si>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</si>
  <si>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</si>
  <si>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</si>
  <si>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</si>
  <si>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</si>
  <si>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</si>
  <si>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</si>
  <si>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</si>
  <si>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</si>
  <si>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</si>
  <si>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</si>
  <si>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</si>
  <si>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</si>
  <si>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</si>
  <si>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</si>
  <si>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</si>
  <si>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</si>
  <si>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</si>
  <si>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</si>
  <si>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</si>
  <si>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</si>
  <si>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</si>
  <si>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</si>
  <si>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</si>
  <si>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</si>
  <si>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</si>
  <si>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</si>
  <si>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</si>
  <si>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</si>
  <si>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</si>
  <si>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</si>
  <si>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</si>
  <si>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</si>
  <si>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</si>
  <si>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</si>
  <si>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</si>
  <si>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</si>
  <si>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</si>
  <si>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</si>
  <si>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</si>
  <si>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</si>
  <si>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</si>
  <si>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</si>
  <si>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</si>
  <si>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</si>
  <si>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</si>
  <si>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</si>
  <si>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</si>
  <si>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</si>
  <si>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</si>
  <si>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</si>
  <si>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</si>
  <si>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</si>
  <si>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</si>
  <si>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</si>
  <si>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</si>
  <si>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</si>
  <si>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</si>
  <si>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</si>
  <si>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</si>
  <si>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</si>
  <si>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</si>
  <si>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</si>
  <si>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</si>
  <si>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</si>
  <si>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</si>
  <si>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</si>
  <si>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</si>
  <si>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</si>
  <si>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</si>
  <si>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</si>
  <si>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</si>
  <si>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</si>
  <si>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</si>
  <si>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</si>
  <si>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</si>
  <si>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</si>
  <si>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</si>
  <si>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</si>
  <si>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</si>
  <si>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</si>
  <si>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</si>
  <si>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</si>
  <si>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</si>
  <si>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</si>
  <si>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</si>
  <si>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</si>
  <si>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</si>
  <si>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</si>
  <si>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</si>
  <si>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</si>
  <si>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</si>
  <si>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</si>
  <si>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</si>
  <si>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</si>
  <si>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</si>
  <si>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</si>
  <si>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</si>
  <si>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</si>
  <si>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</si>
  <si>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</si>
  <si>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</si>
  <si>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</si>
  <si>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</si>
  <si>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</si>
  <si>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</si>
  <si>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</si>
  <si>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</si>
  <si>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</si>
  <si>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</si>
  <si>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</si>
  <si>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</si>
  <si>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</si>
  <si>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</si>
  <si>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</si>
  <si>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</si>
  <si>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</si>
  <si>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</si>
  <si>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</si>
  <si>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</si>
  <si>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</si>
  <si>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</si>
  <si>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</si>
  <si>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</si>
  <si>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</si>
  <si>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</si>
  <si>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</si>
  <si>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</si>
  <si>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</si>
  <si>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</si>
  <si>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</si>
  <si>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</si>
  <si>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</si>
  <si>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</si>
  <si>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</si>
  <si>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</si>
  <si>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</si>
  <si>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</si>
  <si>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</si>
  <si>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</si>
  <si>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</si>
  <si>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</si>
  <si>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</si>
  <si>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</si>
  <si>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</si>
  <si>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</si>
  <si>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</si>
  <si>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</si>
  <si>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</si>
  <si>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</si>
  <si>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</si>
  <si>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</si>
  <si>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</si>
  <si>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</si>
  <si>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</si>
  <si>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</si>
  <si>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</si>
  <si>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</si>
  <si>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</si>
  <si>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</si>
  <si>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</si>
  <si>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</si>
  <si>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</si>
  <si>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</si>
  <si>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</si>
  <si>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</si>
  <si>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</si>
  <si>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</si>
  <si>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</si>
  <si>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</si>
  <si>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</si>
  <si>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</si>
  <si>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</si>
  <si>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</si>
  <si>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</si>
  <si>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</si>
  <si>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</si>
  <si>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</si>
  <si>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</si>
  <si>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</si>
  <si>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</si>
  <si>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</si>
  <si>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</si>
  <si>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</si>
  <si>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</si>
  <si>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</si>
  <si>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</si>
  <si>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</si>
  <si>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</si>
  <si>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</si>
  <si>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</si>
  <si>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</si>
  <si>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</si>
  <si>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</si>
  <si>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</si>
  <si>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</si>
  <si>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</si>
  <si>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</si>
  <si>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</si>
  <si>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</si>
  <si>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</si>
  <si>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</si>
  <si>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</si>
  <si>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</si>
  <si>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</si>
  <si>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</si>
  <si>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</si>
  <si>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</si>
  <si>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</si>
  <si>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</si>
  <si>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</si>
  <si>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</si>
  <si>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</si>
  <si>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</si>
  <si>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</si>
  <si>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</si>
  <si>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</si>
  <si>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</si>
  <si>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</si>
  <si>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</si>
  <si>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</si>
  <si>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</si>
  <si>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</si>
  <si>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</si>
  <si>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</si>
  <si>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</si>
  <si>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</si>
  <si>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</si>
  <si>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</si>
  <si>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</si>
  <si>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</si>
  <si>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</si>
  <si>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</si>
  <si>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</si>
  <si>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</si>
  <si>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</si>
  <si>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</si>
  <si>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</si>
  <si>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</si>
  <si>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</si>
  <si>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</si>
  <si>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</si>
  <si>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</si>
  <si>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</si>
  <si>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</si>
  <si>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</si>
  <si>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</si>
  <si>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</si>
  <si>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</si>
  <si>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</si>
  <si>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</si>
  <si>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</si>
  <si>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</si>
  <si>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</si>
  <si>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</si>
  <si>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</si>
  <si>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</si>
  <si>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</si>
  <si>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</si>
  <si>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</si>
  <si>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</si>
  <si>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</si>
  <si>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</si>
  <si>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</si>
  <si>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</si>
  <si>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</si>
  <si>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</si>
  <si>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</si>
  <si>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</si>
  <si>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</si>
  <si>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</si>
  <si>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</si>
  <si>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</si>
  <si>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</si>
  <si>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</si>
  <si>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</si>
  <si>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</si>
  <si>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</si>
  <si>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</si>
  <si>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</si>
  <si>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</si>
  <si>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</si>
  <si>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</si>
  <si>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</si>
  <si>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</si>
  <si>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</si>
  <si>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</si>
  <si>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</si>
  <si>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</si>
  <si>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</si>
  <si>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</si>
  <si>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</si>
  <si>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</si>
  <si>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</si>
  <si>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</si>
  <si>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</si>
  <si>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</si>
  <si>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</si>
  <si>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</si>
  <si>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</si>
  <si>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</si>
  <si>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</si>
  <si>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</si>
  <si>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</si>
  <si>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</si>
  <si>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</si>
  <si>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</si>
  <si>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</si>
  <si>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</si>
  <si>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</si>
  <si>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</si>
  <si>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</si>
  <si>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</si>
  <si>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</si>
  <si>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</si>
  <si>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</si>
  <si>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</si>
  <si>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</si>
  <si>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</si>
  <si>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</si>
  <si>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</si>
  <si>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</si>
  <si>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</si>
  <si>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</si>
  <si>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</si>
  <si>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</si>
  <si>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</si>
  <si>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</si>
  <si>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</si>
  <si>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</si>
  <si>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</si>
  <si>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</si>
  <si>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</si>
  <si>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</si>
  <si>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</si>
  <si>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</si>
  <si>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</si>
  <si>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</si>
  <si>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</si>
  <si>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</si>
  <si>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</si>
  <si>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</si>
  <si>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</si>
  <si>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</si>
  <si>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</si>
  <si>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</si>
  <si>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</si>
  <si>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</si>
  <si>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</si>
  <si>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</si>
  <si>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</si>
  <si>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</si>
  <si>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</si>
  <si>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</si>
  <si>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</si>
  <si>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</si>
  <si>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</si>
  <si>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</si>
  <si>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</si>
  <si>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</si>
  <si>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</si>
  <si>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</si>
  <si>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</si>
  <si>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</si>
  <si>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</si>
  <si>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</si>
  <si>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</si>
  <si>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</si>
  <si>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</si>
  <si>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</si>
  <si>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</si>
  <si>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</si>
  <si>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</si>
  <si>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</si>
  <si>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</si>
  <si>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</si>
  <si>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</si>
  <si>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</si>
  <si>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</si>
  <si>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</si>
  <si>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</si>
  <si>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</si>
  <si>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</si>
  <si>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</si>
  <si>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</si>
  <si>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</si>
  <si>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</si>
  <si>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</si>
  <si>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</si>
  <si>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</si>
  <si>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</si>
  <si>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</si>
  <si>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</si>
  <si>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</si>
  <si>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</si>
  <si>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</si>
  <si>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</si>
  <si>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</si>
  <si>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</si>
  <si>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</si>
  <si>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</si>
  <si>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</si>
  <si>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</si>
  <si>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</si>
  <si>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</si>
  <si>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</si>
  <si>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</si>
  <si>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</si>
  <si>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</si>
  <si>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</si>
  <si>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</si>
  <si>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</si>
  <si>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</si>
  <si>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</si>
  <si>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</si>
  <si>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</si>
  <si>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</si>
  <si>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</si>
  <si>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</si>
  <si>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</si>
  <si>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</si>
  <si>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</si>
  <si>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</si>
  <si>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</si>
  <si>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</si>
  <si>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</si>
  <si>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</si>
  <si>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</si>
  <si>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</si>
  <si>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</si>
  <si>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</si>
  <si>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</si>
  <si>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</si>
  <si>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</si>
  <si>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</si>
  <si>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</si>
  <si>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</si>
  <si>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</si>
  <si>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</si>
  <si>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</si>
  <si>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</si>
  <si>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</si>
  <si>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</si>
  <si>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</si>
  <si>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</si>
  <si>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</si>
  <si>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</si>
  <si>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</si>
  <si>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</si>
  <si>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</si>
  <si>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</si>
  <si>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</si>
  <si>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</si>
  <si>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</si>
  <si>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</si>
  <si>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</si>
  <si>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</si>
  <si>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</si>
  <si>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</si>
  <si>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</si>
  <si>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</si>
  <si>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</si>
  <si>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</si>
  <si>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</si>
  <si>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</si>
  <si>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</si>
  <si>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</si>
  <si>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</si>
  <si>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</si>
  <si>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</si>
  <si>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</si>
  <si>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</si>
  <si>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</si>
  <si>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</si>
  <si>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</si>
  <si>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</si>
  <si>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</si>
  <si>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</si>
  <si>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</si>
  <si>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</si>
  <si>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</si>
  <si>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</si>
  <si>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</si>
  <si>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</si>
  <si>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</si>
  <si>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</si>
  <si>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</si>
  <si>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</si>
  <si>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</si>
  <si>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</si>
  <si>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</si>
  <si>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</si>
  <si>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</si>
  <si>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</si>
  <si>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</si>
  <si>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</si>
  <si>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</si>
  <si>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</si>
  <si>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</si>
  <si>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</si>
  <si>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</si>
  <si>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</si>
  <si>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</si>
  <si>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</si>
  <si>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</si>
  <si>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</si>
  <si>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</si>
  <si>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</si>
  <si>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</si>
  <si>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</si>
  <si>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</si>
  <si>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</si>
  <si>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</si>
  <si>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</si>
  <si>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</si>
  <si>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</si>
  <si>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</si>
  <si>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</si>
  <si>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</si>
  <si>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</si>
  <si>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</si>
  <si>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</si>
  <si>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</si>
  <si>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</si>
  <si>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</si>
  <si>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</si>
  <si>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</si>
  <si>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</si>
  <si>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</si>
  <si>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</si>
  <si>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</si>
  <si>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</si>
  <si>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</si>
  <si>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</si>
  <si>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</si>
  <si>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</si>
  <si>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</si>
  <si>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</si>
  <si>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</si>
  <si>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</si>
  <si>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</si>
  <si>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</si>
  <si>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</si>
  <si>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</si>
  <si>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</si>
  <si>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</si>
  <si>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</si>
  <si>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</si>
  <si>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</si>
  <si>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</si>
  <si>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</si>
  <si>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</si>
  <si>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</si>
  <si>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</si>
  <si>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</si>
  <si>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</si>
  <si>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</si>
  <si>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</si>
  <si>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</si>
  <si>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</si>
  <si>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</si>
  <si>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</si>
  <si>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</si>
  <si>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</si>
  <si>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</si>
  <si>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</si>
  <si>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</si>
  <si>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</si>
  <si>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</si>
  <si>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</si>
  <si>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</si>
  <si>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</si>
  <si>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</si>
  <si>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</si>
  <si>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</si>
  <si>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</si>
  <si>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</si>
  <si>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</si>
  <si>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</si>
  <si>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</si>
  <si>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</si>
  <si>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</si>
  <si>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</si>
  <si>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</si>
  <si>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</si>
  <si>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</si>
  <si>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</si>
  <si>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</si>
  <si>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</si>
  <si>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</si>
  <si>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</si>
  <si>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</si>
  <si>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</si>
  <si>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</si>
  <si>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</si>
  <si>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</si>
  <si>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</si>
  <si>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</si>
  <si>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</si>
  <si>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</si>
  <si>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</si>
  <si>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</si>
  <si>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</si>
  <si>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</si>
  <si>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</si>
  <si>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</si>
  <si>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</si>
  <si>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</si>
  <si>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</si>
  <si>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</si>
  <si>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</si>
  <si>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</si>
  <si>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</si>
  <si>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</si>
  <si>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</si>
  <si>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</si>
  <si>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</si>
  <si>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</si>
  <si>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</si>
  <si>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</si>
  <si>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</si>
  <si>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</si>
  <si>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</si>
  <si>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</si>
  <si>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</si>
  <si>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</si>
  <si>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</si>
  <si>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</si>
  <si>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</si>
  <si>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</si>
  <si>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</si>
  <si>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</si>
  <si>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</si>
  <si>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</si>
  <si>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</si>
  <si>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</si>
  <si>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</si>
  <si>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</si>
  <si>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</si>
  <si>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</si>
  <si>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</si>
  <si>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</si>
  <si>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</si>
  <si>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</si>
  <si>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</si>
  <si>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</si>
  <si>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</si>
  <si>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</si>
  <si>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</si>
  <si>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</si>
  <si>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</si>
  <si>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</si>
  <si>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</si>
  <si>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</si>
  <si>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</si>
  <si>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</si>
  <si>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</si>
  <si>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</si>
  <si>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</si>
  <si>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</si>
  <si>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</si>
  <si>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</si>
  <si>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</si>
  <si>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</si>
  <si>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</si>
  <si>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</si>
  <si>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</si>
  <si>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</si>
  <si>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</si>
  <si>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</si>
  <si>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</si>
  <si>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</si>
  <si>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</si>
  <si>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</si>
  <si>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</si>
  <si>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</si>
  <si>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</si>
  <si>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</si>
  <si>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</si>
  <si>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</si>
  <si>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</si>
  <si>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</si>
  <si>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</si>
  <si>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</si>
  <si>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</si>
  <si>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</si>
  <si>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</si>
  <si>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</si>
  <si>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</si>
  <si>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</si>
  <si>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</si>
  <si>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</si>
  <si>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</si>
  <si>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</si>
  <si>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</si>
  <si>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</si>
  <si>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</si>
  <si>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</si>
  <si>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</si>
  <si>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</si>
  <si>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</si>
  <si>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</si>
  <si>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</si>
  <si>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</si>
  <si>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</si>
  <si>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</si>
  <si>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</si>
  <si>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</si>
  <si>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</si>
  <si>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</si>
  <si>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</si>
  <si>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</si>
  <si>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</si>
  <si>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</si>
  <si>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</si>
  <si>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</si>
  <si>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</si>
  <si>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</si>
  <si>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</si>
  <si>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</si>
  <si>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</si>
  <si>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</si>
  <si>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</si>
  <si>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</si>
  <si>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</si>
  <si>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</si>
  <si>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</si>
  <si>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</si>
  <si>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</si>
  <si>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</si>
  <si>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</si>
  <si>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</si>
  <si>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</si>
  <si>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</si>
  <si>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</si>
  <si>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</si>
  <si>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</si>
  <si>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</si>
  <si>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</si>
  <si>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</si>
  <si>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</si>
  <si>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</si>
  <si>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</si>
  <si>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</si>
  <si>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</si>
  <si>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</si>
  <si>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</si>
  <si>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</si>
  <si>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</si>
  <si>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</si>
  <si>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</si>
  <si>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</si>
  <si>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</si>
  <si>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</si>
  <si>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</si>
  <si>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</si>
  <si>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</si>
  <si>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</si>
  <si>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</si>
  <si>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</si>
  <si>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</si>
  <si>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</si>
  <si>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</si>
  <si>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</si>
  <si>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</si>
  <si>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</si>
  <si>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</si>
  <si>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</si>
  <si>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</si>
  <si>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</si>
  <si>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</si>
  <si>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</si>
  <si>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</si>
  <si>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</si>
  <si>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</si>
  <si>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</si>
  <si>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</si>
  <si>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</si>
  <si>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</si>
  <si>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</si>
  <si>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</si>
  <si>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</si>
  <si>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</si>
  <si>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</si>
  <si>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</si>
  <si>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</si>
  <si>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</si>
  <si>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</si>
  <si>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</si>
  <si>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</si>
  <si>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</si>
  <si>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</si>
  <si>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</si>
  <si>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</si>
  <si>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</si>
  <si>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</si>
  <si>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</si>
  <si>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</si>
  <si>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</si>
  <si>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</si>
  <si>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</si>
  <si>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</si>
  <si>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</si>
  <si>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</si>
  <si>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</si>
  <si>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</si>
  <si>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</si>
  <si>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</si>
  <si>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</si>
  <si>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</si>
  <si>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</si>
  <si>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</si>
  <si>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</si>
  <si>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</si>
  <si>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</si>
  <si>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</si>
  <si>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</si>
  <si>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</si>
  <si>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</si>
  <si>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</si>
  <si>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</si>
  <si>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</si>
  <si>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</si>
  <si>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</si>
  <si>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</si>
  <si>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</si>
  <si>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</si>
  <si>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</si>
  <si>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</si>
  <si>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</si>
  <si>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</si>
  <si>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</si>
  <si>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</si>
  <si>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</si>
  <si>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</si>
  <si>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</si>
  <si>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</si>
  <si>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</si>
  <si>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</si>
  <si>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</si>
  <si>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</si>
  <si>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</si>
  <si>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</si>
  <si>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</si>
  <si>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</si>
  <si>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</si>
  <si>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</si>
  <si>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</si>
  <si>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</si>
  <si>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</si>
  <si>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</si>
  <si>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</si>
  <si>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</si>
  <si>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</si>
  <si>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</si>
  <si>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</si>
  <si>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</si>
  <si>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</si>
  <si>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</si>
  <si>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</si>
  <si>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</si>
  <si>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</si>
  <si>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</si>
  <si>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</si>
  <si>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</si>
  <si>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</si>
  <si>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</si>
  <si>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</si>
  <si>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</si>
  <si>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</si>
  <si>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</si>
  <si>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</si>
  <si>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</si>
  <si>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</si>
  <si>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</si>
  <si>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</si>
  <si>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</si>
  <si>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</si>
  <si>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</si>
  <si>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</si>
  <si>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</si>
  <si>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</si>
  <si>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</si>
  <si>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</si>
  <si>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</si>
  <si>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</si>
  <si>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</si>
  <si>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</si>
  <si>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</si>
  <si>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</si>
  <si>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</si>
  <si>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</si>
  <si>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</si>
  <si>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</si>
  <si>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</si>
  <si>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</si>
  <si>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</si>
  <si>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</si>
  <si>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</si>
  <si>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</si>
  <si>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</si>
  <si>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</si>
  <si>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</si>
  <si>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</si>
  <si>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</si>
  <si>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</si>
  <si>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</si>
  <si>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</si>
  <si>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</si>
  <si>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</si>
  <si>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</si>
  <si>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</si>
  <si>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</si>
  <si>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</si>
  <si>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</si>
  <si>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</si>
  <si>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</si>
  <si>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</si>
  <si>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</si>
  <si>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</si>
  <si>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</si>
  <si>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</si>
  <si>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</si>
  <si>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</si>
  <si>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</si>
  <si>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</si>
  <si>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</si>
  <si>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</si>
  <si>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</si>
  <si>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</si>
  <si>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</si>
  <si>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</si>
  <si>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</si>
  <si>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</si>
  <si>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</si>
  <si>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</si>
  <si>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</si>
  <si>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</si>
  <si>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</si>
  <si>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</si>
  <si>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</si>
  <si>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</si>
  <si>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</si>
  <si>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</si>
  <si>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</si>
  <si>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</si>
  <si>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</si>
  <si>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</si>
  <si>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</si>
  <si>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</si>
  <si>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</si>
  <si>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</si>
  <si>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</si>
  <si>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</si>
  <si>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</si>
  <si>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</si>
  <si>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</si>
  <si>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</si>
  <si>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</si>
  <si>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</si>
  <si>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</si>
  <si>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</si>
  <si>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</si>
  <si>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</si>
  <si>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</si>
  <si>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</si>
  <si>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</si>
  <si>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</si>
  <si>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</si>
  <si>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</si>
  <si>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</si>
  <si>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</si>
  <si>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</si>
  <si>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</si>
  <si>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</si>
  <si>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</si>
  <si>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</si>
  <si>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</si>
  <si>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</si>
  <si>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</si>
  <si>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</si>
  <si>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</si>
  <si>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</si>
  <si>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</si>
  <si>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</si>
  <si>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</si>
  <si>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</si>
  <si>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</si>
  <si>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</si>
  <si>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</si>
  <si>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</si>
  <si>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</si>
  <si>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</si>
  <si>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</si>
  <si>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</si>
  <si>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</si>
  <si>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</si>
  <si>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</si>
  <si>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</si>
  <si>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</si>
  <si>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</si>
  <si>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</si>
  <si>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</si>
  <si>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</si>
  <si>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</si>
  <si>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</si>
  <si>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</si>
  <si>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</si>
  <si>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</si>
  <si>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</si>
  <si>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</si>
  <si>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</si>
  <si>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</si>
  <si>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</si>
  <si>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</si>
  <si>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</si>
  <si>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</si>
  <si>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</si>
  <si>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</si>
  <si>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</si>
  <si>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</si>
  <si>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</si>
  <si>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</si>
  <si>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</si>
  <si>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</si>
  <si>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</si>
  <si>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</si>
  <si>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</si>
  <si>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</si>
  <si>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</si>
  <si>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</si>
  <si>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</si>
  <si>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</si>
  <si>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</si>
  <si>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</si>
  <si>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</si>
  <si>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</si>
  <si>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</si>
  <si>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</si>
  <si>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</si>
  <si>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</si>
  <si>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</si>
  <si>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</si>
  <si>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</si>
  <si>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</si>
  <si>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</si>
  <si>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</si>
  <si>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</si>
  <si>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</si>
  <si>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</si>
  <si>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</si>
  <si>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</si>
  <si>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</si>
  <si>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</si>
  <si>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</si>
  <si>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</si>
  <si>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</si>
  <si>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</si>
  <si>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</si>
  <si>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</si>
  <si>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</si>
  <si>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</si>
  <si>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</si>
  <si>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</si>
  <si>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</si>
  <si>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</si>
  <si>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</si>
  <si>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</si>
  <si>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</si>
  <si>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</si>
  <si>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</si>
  <si>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</si>
  <si>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</si>
  <si>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</si>
  <si>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</si>
  <si>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</si>
  <si>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</si>
  <si>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</si>
  <si>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</si>
  <si>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</si>
  <si>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</si>
  <si>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</si>
  <si>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</si>
  <si>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</si>
  <si>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</si>
  <si>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</si>
  <si>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</si>
  <si>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</si>
  <si>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</si>
  <si>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</si>
  <si>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</si>
  <si>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</si>
  <si>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</si>
  <si>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</si>
  <si>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</si>
  <si>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</si>
  <si>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</si>
  <si>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</si>
  <si>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</si>
  <si>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</si>
  <si>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</si>
  <si>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</si>
  <si>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</si>
  <si>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</si>
  <si>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</si>
  <si>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</si>
  <si>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</si>
  <si>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</si>
  <si>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</si>
  <si>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</si>
  <si>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</si>
  <si>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</si>
  <si>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</si>
  <si>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</si>
  <si>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</si>
  <si>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</si>
  <si>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</si>
  <si>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</si>
  <si>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</si>
  <si>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</si>
  <si>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</si>
  <si>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</si>
  <si>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</si>
  <si>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</si>
  <si>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</si>
  <si>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</si>
  <si>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</si>
  <si>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</si>
  <si>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</si>
  <si>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</si>
  <si>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</si>
  <si>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</si>
  <si>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</si>
  <si>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</si>
  <si>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</si>
  <si>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</si>
  <si>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</si>
  <si>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</si>
  <si>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</si>
  <si>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</si>
  <si>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</si>
  <si>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</si>
  <si>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</si>
  <si>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</si>
  <si>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</si>
  <si>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</si>
  <si>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</si>
  <si>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</si>
  <si>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</si>
  <si>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</si>
  <si>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</si>
  <si>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</si>
  <si>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</si>
  <si>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</si>
  <si>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</si>
  <si>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</si>
  <si>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</si>
  <si>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</si>
  <si>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</si>
  <si>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</si>
  <si>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</si>
  <si>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</si>
  <si>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</si>
  <si>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</si>
  <si>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</si>
  <si>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</si>
  <si>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</si>
  <si>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</si>
  <si>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</si>
  <si>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</si>
  <si>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</si>
  <si>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</si>
  <si>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</si>
  <si>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</si>
  <si>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</si>
  <si>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</si>
  <si>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</si>
  <si>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</si>
  <si>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</si>
  <si>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</si>
  <si>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</si>
  <si>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</si>
  <si>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</si>
  <si>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</si>
  <si>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</si>
  <si>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</si>
  <si>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</si>
  <si>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</si>
  <si>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</si>
  <si>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</si>
  <si>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</si>
  <si>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</si>
  <si>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</si>
  <si>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</si>
  <si>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</si>
  <si>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</si>
  <si>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</si>
  <si>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</si>
  <si>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</si>
  <si>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</si>
  <si>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</si>
  <si>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</si>
  <si>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</si>
  <si>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</si>
  <si>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</si>
  <si>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</si>
  <si>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</si>
  <si>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</si>
  <si>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</si>
  <si>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</si>
  <si>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</si>
  <si>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</si>
  <si>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</si>
  <si>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</si>
  <si>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</si>
  <si>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</si>
  <si>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</si>
  <si>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</si>
  <si>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</si>
  <si>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</si>
  <si>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</si>
  <si>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</si>
  <si>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</si>
  <si>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</si>
  <si>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</si>
  <si>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</si>
  <si>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</si>
  <si>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</si>
  <si>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</si>
  <si>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</si>
  <si>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</si>
  <si>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</si>
  <si>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</si>
  <si>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</si>
  <si>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</si>
  <si>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</si>
  <si>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</si>
  <si>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</si>
  <si>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</si>
  <si>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</si>
  <si>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</si>
  <si>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</si>
  <si>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</si>
  <si>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</si>
  <si>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</si>
  <si>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</si>
  <si>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</si>
  <si>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</si>
  <si>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</si>
  <si>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</si>
  <si>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</si>
  <si>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</si>
  <si>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</si>
  <si>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</si>
  <si>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</si>
  <si>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</si>
  <si>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</si>
  <si>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</si>
  <si>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</si>
  <si>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</si>
  <si>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</si>
  <si>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</si>
  <si>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</si>
  <si>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</si>
  <si>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</si>
  <si>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</si>
  <si>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</si>
  <si>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</si>
  <si>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</si>
  <si>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</si>
  <si>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</si>
  <si>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</si>
  <si>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</si>
  <si>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</si>
  <si>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</si>
  <si>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</si>
  <si>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</si>
  <si>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</si>
  <si>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</si>
  <si>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</si>
  <si>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</si>
  <si>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</si>
  <si>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</si>
  <si>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</si>
  <si>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</si>
  <si>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</si>
  <si>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</si>
  <si>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</si>
  <si>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</si>
  <si>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</si>
  <si>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</si>
  <si>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</si>
  <si>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</si>
  <si>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</si>
  <si>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</si>
  <si>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</si>
  <si>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</si>
  <si>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</si>
  <si>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</si>
  <si>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</si>
  <si>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</si>
  <si>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</si>
  <si>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</si>
  <si>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</si>
  <si>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</si>
  <si>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</si>
  <si>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</si>
  <si>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</si>
  <si>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</si>
  <si>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</si>
  <si>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</si>
  <si>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</si>
  <si>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</si>
  <si>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</si>
  <si>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</si>
  <si>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</si>
  <si>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</si>
  <si>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</si>
  <si>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</si>
  <si>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</si>
  <si>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</si>
  <si>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</si>
  <si>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</si>
  <si>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</si>
  <si>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</si>
  <si>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</si>
  <si>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</si>
  <si>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</si>
  <si>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</si>
  <si>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</si>
  <si>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</si>
  <si>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</si>
  <si>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</si>
  <si>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</si>
  <si>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</si>
  <si>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</si>
  <si>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</si>
  <si>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</si>
  <si>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</si>
  <si>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</si>
  <si>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</si>
  <si>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</si>
  <si>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</si>
  <si>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</si>
  <si>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</si>
  <si>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</si>
  <si>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</si>
  <si>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</si>
  <si>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</si>
  <si>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</si>
  <si>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</si>
  <si>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</si>
  <si>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</si>
  <si>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</si>
  <si>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</si>
  <si>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</si>
  <si>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</si>
  <si>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</si>
  <si>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</si>
  <si>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</si>
  <si>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</si>
  <si>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</si>
  <si>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</si>
  <si>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</si>
  <si>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</si>
  <si>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</si>
  <si>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</si>
  <si>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</si>
  <si>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</si>
  <si>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</si>
  <si>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</si>
  <si>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</si>
  <si>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</si>
  <si>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</si>
  <si>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</si>
  <si>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</si>
  <si>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</si>
  <si>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</si>
  <si>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</si>
  <si>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</si>
  <si>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</si>
  <si>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</si>
  <si>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</si>
  <si>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</si>
  <si>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</si>
  <si>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</si>
  <si>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</si>
  <si>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</si>
  <si>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</si>
  <si>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</si>
  <si>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</si>
  <si>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</si>
  <si>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</si>
  <si>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</si>
  <si>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</si>
  <si>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</si>
  <si>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</si>
  <si>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</si>
  <si>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</si>
  <si>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</si>
  <si>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</si>
  <si>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</si>
  <si>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</si>
  <si>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</si>
  <si>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</si>
  <si>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</si>
  <si>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</si>
  <si>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</si>
  <si>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</si>
  <si>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</si>
  <si>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</si>
  <si>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</si>
  <si>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</si>
  <si>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</si>
  <si>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</si>
  <si>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</si>
  <si>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</si>
  <si>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</si>
  <si>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</si>
  <si>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</si>
  <si>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</si>
  <si>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</si>
  <si>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</si>
  <si>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</si>
  <si>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</si>
  <si>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</si>
  <si>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</si>
  <si>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</si>
  <si>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</si>
  <si>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</si>
  <si>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</si>
  <si>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</si>
  <si>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</si>
  <si>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</si>
  <si>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</si>
  <si>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</si>
  <si>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</si>
  <si>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</si>
  <si>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</si>
  <si>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</si>
  <si>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</si>
  <si>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</si>
  <si>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</si>
  <si>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</si>
  <si>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</si>
  <si>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</si>
  <si>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</si>
  <si>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</si>
  <si>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</si>
  <si>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</si>
  <si>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</si>
  <si>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</si>
  <si>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</si>
  <si>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</si>
  <si>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</si>
  <si>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</si>
  <si>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</si>
  <si>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</si>
  <si>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</si>
  <si>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</si>
  <si>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</si>
  <si>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</si>
  <si>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</si>
  <si>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</si>
  <si>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</si>
  <si>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</si>
  <si>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</si>
  <si>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</si>
  <si>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</si>
  <si>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</si>
  <si>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</si>
  <si>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</si>
  <si>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</si>
  <si>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</si>
  <si>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</si>
  <si>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</si>
  <si>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</si>
  <si>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</si>
  <si>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</si>
  <si>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</si>
  <si>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</si>
  <si>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</si>
  <si>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</si>
  <si>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</si>
  <si>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</si>
  <si>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</si>
  <si>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</si>
  <si>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</si>
  <si>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</si>
  <si>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</si>
  <si>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</si>
  <si>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</si>
  <si>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</si>
  <si>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</si>
  <si>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</si>
  <si>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</si>
  <si>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</si>
  <si>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</si>
  <si>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</si>
  <si>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</si>
  <si>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</si>
  <si>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</si>
  <si>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</si>
  <si>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</si>
  <si>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</si>
  <si>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</si>
  <si>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</si>
  <si>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</si>
  <si>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</si>
  <si>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</si>
  <si>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</si>
  <si>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</si>
  <si>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</si>
  <si>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</si>
  <si>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</si>
  <si>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</si>
  <si>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</si>
  <si>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</si>
  <si>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</si>
  <si>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</si>
  <si>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</si>
  <si>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</si>
  <si>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</si>
  <si>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</si>
  <si>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</si>
  <si>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</si>
  <si>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</si>
  <si>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</si>
  <si>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</si>
  <si>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</si>
  <si>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</si>
  <si>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</si>
  <si>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</si>
  <si>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</si>
  <si>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</si>
  <si>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</si>
  <si>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</si>
  <si>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</si>
  <si>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</si>
  <si>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</si>
  <si>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</si>
  <si>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</si>
  <si>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</si>
  <si>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</si>
  <si>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</si>
  <si>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</si>
  <si>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</si>
  <si>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</si>
  <si>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</si>
  <si>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</si>
  <si>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</si>
  <si>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</si>
  <si>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</si>
  <si>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</si>
  <si>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</si>
  <si>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</si>
  <si>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</si>
  <si>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</si>
  <si>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</si>
  <si>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</si>
  <si>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</si>
  <si>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</si>
  <si>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</si>
  <si>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</si>
  <si>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</si>
  <si>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</si>
  <si>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</si>
  <si>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</si>
  <si>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</si>
  <si>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</si>
  <si>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</si>
  <si>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</si>
  <si>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</si>
  <si>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</si>
  <si>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</si>
  <si>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</si>
  <si>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</si>
  <si>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</si>
  <si>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</si>
  <si>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</si>
  <si>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</si>
  <si>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</si>
  <si>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</si>
  <si>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</si>
  <si>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</si>
  <si>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</si>
  <si>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</si>
  <si>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</si>
  <si>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</si>
  <si>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</si>
  <si>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</si>
  <si>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</si>
  <si>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</si>
  <si>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</si>
  <si>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</si>
  <si>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</si>
  <si>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</si>
  <si>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</si>
  <si>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</si>
  <si>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</si>
  <si>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</si>
  <si>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</si>
  <si>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</si>
  <si>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</si>
  <si>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</si>
  <si>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</si>
  <si>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</si>
  <si>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</si>
  <si>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</si>
  <si>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</si>
  <si>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</si>
  <si>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</si>
  <si>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</si>
  <si>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</si>
  <si>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</si>
  <si>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</si>
  <si>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</si>
  <si>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</si>
  <si>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</si>
  <si>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</si>
  <si>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</si>
  <si>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</si>
  <si>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</si>
  <si>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</si>
  <si>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</si>
  <si>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</si>
  <si>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</si>
  <si>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</si>
  <si>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</si>
  <si>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</si>
  <si>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</si>
  <si>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</si>
  <si>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</si>
  <si>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</si>
  <si>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</si>
  <si>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</si>
  <si>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</si>
  <si>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</si>
  <si>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</si>
  <si>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</si>
  <si>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</si>
  <si>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</si>
  <si>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</si>
  <si>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</si>
  <si>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</si>
  <si>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</si>
  <si>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</si>
  <si>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</si>
  <si>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</si>
  <si>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</si>
  <si>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</si>
  <si>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</si>
  <si>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</si>
  <si>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</si>
  <si>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</si>
  <si>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</si>
  <si>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</si>
  <si>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</si>
  <si>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</si>
  <si>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</si>
  <si>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</si>
  <si>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</si>
  <si>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</si>
  <si>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</si>
  <si>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</si>
  <si>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</si>
  <si>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</si>
  <si>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</si>
  <si>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</si>
  <si>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</si>
  <si>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</si>
  <si>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</si>
  <si>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</si>
  <si>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</si>
  <si>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</si>
  <si>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</si>
  <si>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</si>
  <si>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</si>
  <si>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</si>
  <si>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</si>
  <si>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</si>
  <si>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</si>
  <si>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</si>
  <si>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</si>
  <si>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</si>
  <si>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</si>
  <si>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</si>
  <si>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</si>
  <si>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</si>
  <si>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</si>
  <si>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</si>
  <si>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</si>
  <si>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</si>
  <si>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</si>
  <si>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</si>
  <si>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</si>
  <si>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</si>
  <si>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</si>
  <si>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</si>
  <si>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</si>
  <si>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</si>
  <si>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</si>
  <si>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</si>
  <si>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</si>
  <si>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</si>
  <si>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</si>
  <si>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</si>
  <si>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</si>
  <si>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</si>
  <si>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</si>
  <si>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</si>
  <si>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</si>
  <si>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</si>
  <si>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</si>
  <si>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</si>
  <si>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</si>
  <si>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</si>
  <si>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</si>
  <si>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</si>
  <si>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</si>
  <si>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</si>
  <si>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</si>
  <si>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</si>
  <si>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</si>
  <si>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</si>
  <si>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</si>
  <si>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</si>
  <si>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</si>
  <si>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</si>
  <si>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</si>
  <si>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</si>
  <si>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</si>
  <si>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</si>
  <si>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</si>
  <si>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</si>
  <si>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</si>
  <si>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</si>
  <si>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</si>
  <si>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</si>
  <si>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</si>
  <si>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</si>
  <si>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</si>
  <si>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</si>
  <si>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</si>
  <si>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</si>
  <si>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</si>
  <si>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</si>
  <si>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</si>
  <si>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</si>
  <si>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</si>
  <si>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</si>
  <si>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</si>
  <si>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</si>
  <si>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</si>
  <si>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</si>
  <si>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</si>
  <si>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</si>
  <si>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</si>
  <si>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</si>
  <si>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</si>
  <si>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</si>
  <si>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</si>
  <si>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</si>
  <si>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</si>
  <si>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</si>
  <si>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</si>
  <si>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</si>
  <si>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</si>
  <si>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</si>
  <si>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</si>
  <si>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</si>
  <si>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</si>
  <si>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</si>
  <si>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</si>
  <si>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</si>
  <si>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</si>
  <si>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</si>
  <si>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</si>
  <si>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</si>
  <si>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</si>
  <si>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</si>
  <si>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</si>
  <si>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</si>
  <si>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</si>
  <si>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</si>
  <si>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</si>
  <si>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</si>
  <si>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</si>
  <si>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</si>
  <si>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</si>
  <si>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</si>
  <si>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</si>
  <si>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</si>
  <si>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</si>
  <si>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</si>
  <si>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</si>
  <si>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</si>
  <si>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</si>
  <si>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</si>
  <si>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</si>
  <si>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</si>
  <si>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</si>
  <si>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</si>
  <si>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</si>
  <si>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</si>
  <si>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</si>
  <si>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</si>
  <si>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</si>
  <si>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</si>
  <si>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</si>
  <si>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</si>
  <si>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</si>
  <si>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</si>
  <si>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</si>
  <si>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</si>
  <si>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</si>
  <si>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</si>
  <si>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</si>
  <si>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</si>
  <si>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</si>
  <si>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</si>
  <si>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</si>
  <si>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</si>
  <si>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</si>
  <si>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</si>
  <si>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</si>
  <si>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</si>
  <si>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</si>
  <si>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</si>
  <si>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</si>
  <si>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</si>
  <si>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</si>
  <si>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</si>
  <si>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</si>
  <si>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</si>
  <si>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</si>
  <si>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</si>
  <si>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</si>
  <si>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</si>
  <si>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</si>
  <si>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</si>
  <si>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</si>
  <si>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</si>
  <si>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</si>
  <si>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</si>
  <si>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</si>
  <si>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</si>
  <si>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</si>
  <si>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</si>
  <si>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</si>
  <si>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</si>
  <si>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</si>
  <si>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</si>
  <si>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</si>
  <si>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</si>
  <si>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</si>
  <si>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</si>
  <si>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</si>
  <si>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</si>
  <si>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</si>
  <si>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</si>
  <si>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</si>
  <si>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</si>
  <si>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</si>
  <si>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</si>
  <si>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</si>
  <si>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</si>
  <si>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</si>
  <si>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</si>
  <si>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</si>
  <si>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</si>
  <si>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</si>
  <si>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</si>
  <si>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</si>
  <si>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</si>
  <si>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</si>
  <si>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</si>
  <si>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</si>
  <si>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</si>
  <si>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</si>
  <si>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</si>
  <si>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</si>
  <si>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</si>
  <si>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</si>
  <si>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</si>
  <si>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</si>
  <si>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</si>
  <si>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</si>
  <si>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</si>
  <si>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</si>
  <si>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</si>
  <si>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</si>
  <si>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</si>
  <si>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</si>
  <si>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</si>
  <si>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</si>
  <si>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</si>
  <si>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</si>
  <si>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</si>
  <si>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</si>
  <si>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</si>
  <si>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</si>
  <si>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</si>
  <si>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</si>
  <si>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</si>
  <si>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</si>
  <si>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</si>
  <si>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</si>
  <si>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</si>
  <si>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</si>
  <si>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</si>
  <si>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</si>
  <si>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</si>
  <si>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</si>
  <si>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</si>
  <si>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</si>
  <si>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</si>
  <si>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</si>
  <si>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</si>
  <si>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</si>
  <si>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</si>
  <si>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</si>
  <si>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</si>
  <si>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</si>
  <si>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</si>
  <si>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</si>
  <si>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</si>
  <si>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</si>
  <si>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</si>
  <si>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</si>
  <si>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</si>
  <si>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</si>
  <si>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</si>
  <si>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</si>
  <si>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</si>
  <si>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</si>
  <si>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</si>
  <si>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</si>
  <si>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</si>
  <si>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</si>
  <si>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</si>
  <si>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</si>
  <si>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</si>
  <si>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</si>
  <si>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</si>
  <si>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</si>
  <si>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</si>
  <si>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</si>
  <si>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</si>
  <si>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</si>
  <si>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</si>
  <si>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</si>
  <si>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</si>
  <si>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</si>
  <si>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</si>
  <si>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</si>
  <si>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</si>
  <si>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</si>
  <si>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</si>
  <si>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</si>
  <si>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</si>
  <si>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</si>
  <si>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</si>
  <si>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</si>
  <si>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</si>
  <si>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</si>
  <si>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</si>
  <si>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</si>
  <si>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</si>
  <si>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</si>
  <si>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</si>
  <si>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</si>
  <si>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</si>
  <si>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</si>
  <si>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</si>
  <si>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</si>
  <si>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</si>
  <si>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</si>
  <si>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</si>
  <si>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</si>
  <si>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</si>
  <si>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</si>
  <si>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</si>
  <si>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</si>
  <si>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</si>
  <si>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</si>
  <si>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</si>
  <si>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</si>
  <si>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</si>
  <si>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</si>
  <si>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</si>
  <si>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</si>
  <si>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</si>
  <si>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</si>
  <si>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</si>
  <si>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</si>
  <si>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</si>
  <si>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</si>
  <si>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</si>
  <si>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</si>
  <si>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</si>
  <si>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</si>
  <si>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</si>
  <si>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</si>
  <si>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</si>
  <si>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</si>
  <si>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</si>
  <si>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</si>
  <si>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</si>
  <si>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</si>
  <si>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</si>
  <si>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</si>
  <si>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</si>
  <si>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</si>
  <si>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</si>
  <si>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</si>
  <si>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</si>
  <si>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</si>
  <si>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</si>
  <si>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</si>
  <si>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</si>
  <si>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</si>
  <si>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</si>
  <si>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</si>
  <si>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</si>
  <si>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</si>
  <si>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</si>
  <si>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</si>
  <si>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</si>
  <si>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</si>
  <si>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</si>
  <si>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</si>
  <si>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</si>
  <si>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</si>
  <si>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</si>
  <si>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</si>
  <si>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</si>
  <si>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</si>
  <si>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</si>
  <si>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</si>
  <si>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</si>
  <si>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</si>
  <si>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</si>
  <si>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</si>
  <si>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</si>
  <si>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</si>
  <si>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</si>
  <si>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</si>
  <si>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</si>
  <si>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</si>
  <si>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</si>
  <si>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</si>
  <si>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</si>
  <si>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</si>
  <si>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</si>
  <si>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</si>
  <si>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</si>
  <si>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</si>
  <si>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</si>
  <si>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</si>
  <si>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</si>
  <si>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</si>
  <si>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</si>
  <si>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</si>
  <si>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</si>
  <si>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</si>
  <si>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</si>
  <si>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</si>
  <si>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</si>
  <si>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</si>
  <si>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</si>
  <si>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</si>
  <si>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</si>
  <si>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</si>
  <si>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</si>
  <si>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</si>
  <si>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</si>
  <si>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</si>
  <si>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</si>
  <si>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</si>
  <si>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</si>
  <si>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</si>
  <si>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</si>
  <si>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</si>
  <si>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</si>
  <si>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</si>
  <si>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</si>
  <si>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</si>
  <si>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</si>
  <si>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</si>
  <si>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</si>
  <si>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</si>
  <si>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</si>
  <si>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</si>
  <si>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</si>
  <si>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</si>
  <si>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</si>
  <si>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</si>
  <si>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</si>
  <si>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</si>
  <si>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</si>
  <si>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</si>
  <si>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</si>
  <si>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</si>
  <si>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</si>
  <si>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</si>
  <si>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</si>
  <si>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</si>
  <si>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</si>
  <si>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</si>
  <si>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</si>
  <si>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</si>
  <si>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</si>
  <si>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</si>
  <si>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</si>
  <si>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</si>
  <si>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</si>
  <si>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</si>
  <si>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</si>
  <si>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</si>
  <si>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</si>
  <si>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</si>
  <si>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</si>
  <si>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</si>
  <si>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</si>
  <si>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</si>
  <si>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</si>
  <si>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</si>
  <si>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</si>
  <si>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</si>
  <si>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</si>
  <si>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</si>
  <si>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</si>
  <si>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</si>
  <si>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</si>
  <si>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</si>
  <si>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</si>
  <si>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</si>
  <si>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</si>
  <si>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</si>
  <si>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</si>
  <si>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</si>
  <si>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</si>
  <si>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</si>
  <si>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</si>
  <si>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</si>
  <si>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</si>
  <si>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</si>
  <si>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</si>
  <si>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</si>
  <si>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</si>
  <si>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</si>
  <si>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</si>
  <si>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</si>
  <si>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</si>
  <si>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</si>
  <si>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</si>
  <si>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</si>
  <si>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</si>
  <si>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</si>
  <si>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</si>
  <si>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</si>
  <si>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</si>
  <si>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</si>
  <si>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</si>
  <si>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</si>
  <si>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</si>
  <si>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</si>
  <si>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</si>
  <si>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</si>
  <si>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</si>
  <si>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</si>
  <si>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</si>
  <si>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</si>
  <si>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</si>
  <si>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</si>
  <si>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</si>
  <si>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</si>
  <si>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</si>
  <si>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</si>
  <si>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</si>
  <si>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</si>
  <si>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</si>
  <si>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</si>
  <si>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</si>
  <si>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</si>
  <si>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</si>
  <si>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</si>
  <si>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</si>
  <si>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</si>
  <si>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</si>
  <si>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</si>
  <si>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</si>
  <si>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</si>
  <si>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</si>
  <si>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</si>
  <si>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</si>
  <si>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</si>
  <si>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</si>
  <si>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</si>
  <si>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</si>
  <si>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</si>
  <si>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</si>
  <si>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</si>
  <si>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</si>
  <si>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</si>
  <si>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</si>
  <si>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</si>
  <si>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</si>
  <si>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</si>
  <si>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</si>
  <si>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</si>
  <si>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</si>
  <si>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</si>
  <si>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</si>
  <si>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</si>
  <si>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</si>
  <si>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</si>
  <si>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</si>
  <si>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</si>
  <si>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</si>
  <si>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</si>
  <si>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</si>
  <si>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</si>
  <si>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</si>
  <si>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</si>
  <si>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</si>
  <si>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</si>
  <si>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</si>
  <si>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</si>
  <si>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</si>
  <si>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</si>
  <si>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</si>
  <si>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</si>
  <si>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</si>
  <si>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</si>
  <si>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</si>
  <si>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</si>
  <si>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</si>
  <si>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</si>
  <si>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</si>
  <si>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</si>
  <si>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</si>
  <si>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</si>
  <si>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</si>
  <si>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</si>
  <si>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</si>
  <si>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</si>
  <si>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</si>
  <si>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</si>
  <si>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</si>
  <si>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</si>
  <si>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</si>
  <si>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</si>
  <si>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</si>
  <si>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</si>
  <si>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</si>
  <si>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</si>
  <si>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</si>
  <si>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</si>
  <si>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</si>
  <si>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</si>
  <si>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</si>
  <si>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</si>
  <si>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</si>
  <si>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</si>
  <si>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</si>
  <si>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</si>
  <si>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</si>
  <si>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</si>
  <si>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</si>
  <si>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</si>
  <si>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</si>
  <si>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</si>
  <si>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</si>
  <si>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</si>
  <si>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</si>
  <si>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</si>
  <si>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</si>
  <si>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</si>
  <si>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</si>
  <si>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</si>
  <si>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</si>
  <si>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</si>
  <si>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</si>
  <si>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</si>
  <si>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</si>
  <si>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</si>
  <si>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</si>
  <si>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</si>
  <si>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</si>
  <si>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</si>
  <si>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</si>
  <si>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</si>
  <si>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</si>
  <si>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</si>
  <si>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</si>
  <si>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</si>
  <si>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</si>
  <si>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</si>
  <si>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</si>
  <si>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</si>
  <si>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</si>
  <si>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</si>
  <si>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</si>
  <si>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</si>
  <si>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</si>
  <si>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</si>
  <si>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</si>
  <si>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</si>
  <si>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</si>
  <si>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</si>
  <si>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</si>
  <si>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</si>
  <si>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</si>
  <si>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</si>
  <si>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</si>
  <si>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</si>
  <si>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</si>
  <si>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</si>
  <si>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</si>
  <si>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</si>
  <si>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</si>
  <si>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</si>
  <si>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</si>
  <si>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</si>
  <si>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</si>
  <si>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</si>
  <si>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</si>
  <si>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</si>
  <si>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</si>
  <si>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</si>
  <si>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</si>
  <si>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</si>
  <si>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</si>
  <si>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</si>
  <si>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</si>
  <si>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</si>
  <si>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</si>
  <si>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</si>
  <si>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</si>
  <si>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</si>
  <si>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</si>
  <si>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</si>
  <si>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</si>
  <si>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</si>
  <si>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</si>
  <si>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</si>
  <si>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</si>
  <si>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</si>
  <si>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</si>
  <si>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</si>
  <si>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</si>
  <si>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</si>
  <si>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</si>
  <si>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</si>
  <si>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</si>
  <si>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</si>
  <si>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</si>
  <si>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</si>
  <si>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</si>
  <si>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</si>
  <si>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</si>
  <si>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</si>
  <si>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</si>
  <si>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</si>
  <si>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</si>
  <si>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</si>
  <si>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</si>
  <si>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</si>
  <si>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</si>
  <si>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</si>
  <si>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</si>
  <si>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</si>
  <si>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</si>
  <si>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</si>
  <si>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</si>
  <si>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</si>
  <si>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</si>
  <si>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</si>
  <si>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</si>
  <si>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</si>
  <si>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</si>
  <si>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</si>
  <si>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</si>
  <si>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</si>
  <si>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</si>
  <si>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</si>
  <si>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</si>
  <si>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</si>
  <si>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</si>
  <si>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</si>
  <si>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</si>
  <si>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</si>
  <si>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</si>
  <si>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</si>
  <si>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</si>
  <si>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</si>
  <si>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</si>
  <si>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</si>
  <si>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</si>
  <si>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</si>
  <si>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</si>
  <si>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</si>
  <si>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</si>
  <si>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</si>
  <si>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</si>
  <si>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</si>
  <si>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</si>
  <si>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</si>
  <si>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</si>
  <si>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</si>
  <si>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</si>
  <si>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</si>
  <si>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</si>
  <si>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</si>
  <si>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</si>
  <si>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</si>
  <si>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</si>
  <si>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</si>
  <si>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</si>
  <si>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</si>
  <si>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</si>
  <si>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</si>
  <si>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</si>
  <si>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</si>
  <si>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</si>
  <si>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</si>
  <si>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</si>
  <si>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</si>
  <si>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</si>
  <si>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</si>
  <si>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</si>
  <si>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</si>
  <si>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</si>
  <si>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</si>
  <si>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</si>
  <si>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</si>
  <si>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</si>
  <si>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</si>
  <si>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</si>
  <si>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</si>
  <si>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</si>
  <si>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</si>
  <si>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</si>
  <si>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</si>
  <si>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</si>
  <si>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</si>
  <si>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</si>
  <si>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</si>
  <si>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</si>
  <si>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</si>
  <si>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</si>
  <si>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</si>
  <si>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</si>
  <si>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</si>
  <si>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</si>
  <si>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</si>
  <si>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</si>
  <si>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</si>
  <si>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</si>
  <si>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</si>
  <si>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</si>
  <si>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</si>
  <si>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</si>
  <si>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</si>
  <si>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</si>
  <si>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</si>
  <si>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</si>
  <si>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</si>
  <si>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</si>
  <si>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</si>
  <si>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</si>
  <si>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</si>
  <si>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</si>
  <si>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</si>
  <si>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</si>
  <si>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</si>
  <si>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</si>
  <si>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</si>
  <si>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</si>
  <si>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</si>
  <si>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</si>
  <si>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</si>
  <si>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</si>
  <si>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</si>
  <si>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</si>
  <si>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</si>
  <si>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</si>
  <si>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</si>
  <si>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</si>
  <si>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</si>
  <si>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</si>
  <si>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</si>
  <si>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</si>
  <si>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</si>
  <si>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</si>
  <si>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</si>
  <si>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</si>
  <si>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</si>
  <si>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</si>
  <si>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</si>
  <si>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</si>
  <si>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</si>
  <si>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</si>
  <si>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</si>
  <si>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</si>
  <si>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</si>
  <si>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</si>
  <si>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</si>
  <si>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</si>
  <si>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</si>
  <si>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</si>
  <si>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</si>
  <si>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</si>
  <si>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</si>
  <si>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</si>
  <si>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</si>
  <si>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</si>
  <si>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</si>
  <si>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</si>
  <si>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</si>
  <si>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</si>
  <si>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</si>
  <si>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</si>
  <si>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</si>
  <si>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</si>
  <si>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</si>
  <si>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</si>
  <si>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</si>
  <si>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</si>
  <si>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</si>
  <si>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</si>
  <si>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</si>
  <si>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</si>
  <si>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</si>
  <si>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</si>
  <si>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</si>
  <si>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</si>
  <si>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</si>
  <si>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</si>
  <si>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</si>
  <si>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</si>
  <si>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</si>
  <si>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</si>
  <si>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</si>
  <si>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</si>
  <si>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</si>
  <si>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</si>
  <si>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</si>
  <si>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</si>
  <si>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</si>
  <si>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</si>
  <si>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</si>
  <si>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</si>
  <si>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</si>
  <si>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</si>
  <si>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</si>
  <si>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</si>
  <si>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</si>
  <si>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</si>
  <si>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</si>
  <si>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</si>
  <si>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</si>
  <si>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</si>
  <si>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</si>
  <si>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</si>
  <si>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</si>
  <si>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</si>
  <si>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</si>
  <si>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</si>
  <si>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</si>
  <si>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</si>
  <si>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</si>
  <si>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</si>
  <si>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</si>
  <si>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</si>
  <si>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</si>
  <si>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</si>
  <si>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</si>
  <si>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</si>
  <si>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</si>
  <si>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</si>
  <si>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</si>
  <si>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</si>
  <si>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</si>
  <si>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</si>
  <si>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</si>
  <si>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</si>
  <si>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</si>
  <si>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</si>
  <si>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</si>
  <si>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</si>
  <si>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</si>
  <si>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</si>
  <si>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</si>
  <si>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</si>
  <si>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</si>
  <si>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</si>
  <si>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</si>
  <si>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</si>
  <si>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</si>
  <si>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</si>
  <si>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</si>
  <si>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</si>
  <si>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</si>
  <si>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</si>
  <si>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</si>
  <si>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</si>
  <si>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</si>
  <si>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</si>
  <si>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</si>
  <si>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</si>
  <si>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</si>
  <si>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</si>
  <si>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</si>
  <si>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</si>
  <si>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</si>
  <si>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</si>
  <si>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</si>
  <si>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</si>
  <si>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</si>
  <si>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</si>
  <si>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</si>
  <si>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</si>
  <si>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</si>
  <si>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</si>
  <si>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</si>
  <si>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</si>
  <si>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</si>
  <si>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</si>
  <si>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</si>
  <si>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</si>
  <si>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</si>
  <si>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</si>
  <si>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</si>
  <si>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</si>
  <si>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</si>
  <si>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</si>
  <si>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</si>
  <si>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</si>
  <si>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</si>
  <si>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</si>
  <si>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</si>
  <si>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</si>
  <si>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</si>
  <si>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</si>
  <si>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</si>
  <si>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</si>
  <si>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</si>
  <si>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</si>
  <si>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</si>
  <si>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</si>
  <si>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</si>
  <si>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</si>
  <si>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</si>
  <si>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</si>
  <si>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</si>
  <si>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</si>
  <si>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</si>
  <si>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</si>
  <si>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</si>
  <si>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</si>
  <si>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</si>
  <si>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</si>
  <si>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</si>
  <si>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</si>
  <si>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</si>
  <si>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</si>
  <si>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</si>
  <si>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</si>
  <si>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</si>
  <si>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</si>
  <si>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</si>
  <si>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</si>
  <si>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</si>
  <si>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</si>
  <si>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</si>
  <si>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</si>
  <si>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</si>
  <si>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</si>
  <si>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</si>
  <si>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</si>
  <si>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</si>
  <si>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</si>
  <si>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</si>
  <si>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</si>
  <si>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</si>
  <si>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</si>
  <si>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</si>
  <si>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</si>
  <si>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</si>
  <si>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</si>
  <si>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</si>
  <si>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</si>
  <si>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</si>
  <si>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</si>
  <si>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</si>
  <si>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</si>
  <si>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</si>
  <si>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</si>
  <si>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</si>
  <si>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</si>
  <si>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</si>
  <si>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</si>
  <si>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</si>
  <si>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</si>
  <si>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</si>
  <si>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</si>
  <si>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</si>
  <si>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</si>
  <si>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</si>
  <si>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</si>
  <si>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</si>
  <si>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</si>
  <si>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</si>
  <si>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</si>
  <si>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</si>
  <si>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</si>
  <si>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</si>
  <si>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</si>
  <si>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</si>
  <si>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</si>
  <si>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</si>
  <si>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</si>
  <si>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</si>
  <si>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</si>
  <si>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</si>
  <si>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</si>
  <si>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</si>
  <si>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</si>
  <si>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</si>
  <si>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</si>
  <si>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</si>
  <si>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</si>
  <si>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</si>
  <si>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</si>
  <si>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</si>
  <si>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</si>
  <si>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</si>
  <si>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</si>
  <si>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</si>
  <si>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</si>
  <si>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</si>
  <si>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</si>
  <si>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</si>
  <si>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</si>
  <si>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</si>
  <si>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</si>
  <si>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</si>
  <si>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</si>
  <si>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</si>
  <si>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</si>
  <si>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</si>
  <si>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</si>
  <si>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</si>
  <si>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</si>
  <si>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</si>
  <si>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</si>
  <si>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</si>
  <si>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</si>
  <si>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</si>
  <si>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</si>
  <si>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</si>
  <si>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</si>
  <si>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</si>
  <si>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</si>
  <si>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</si>
  <si>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</si>
  <si>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</si>
  <si>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</si>
  <si>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</si>
  <si>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</si>
  <si>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</si>
  <si>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</si>
  <si>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</si>
  <si>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</si>
  <si>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</si>
  <si>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</si>
  <si>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</si>
  <si>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</si>
  <si>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</si>
  <si>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</si>
  <si>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</si>
  <si>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</si>
  <si>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</si>
  <si>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</si>
  <si>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</si>
  <si>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</si>
  <si>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</si>
  <si>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</si>
  <si>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</si>
  <si>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</si>
  <si>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</si>
  <si>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</si>
  <si>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</si>
  <si>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</si>
  <si>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</si>
  <si>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</si>
  <si>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</si>
  <si>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</si>
  <si>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</si>
  <si>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</si>
  <si>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</si>
  <si>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</si>
  <si>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</si>
  <si>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</si>
  <si>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</si>
  <si>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</si>
  <si>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</si>
  <si>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</si>
  <si>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</si>
  <si>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</si>
  <si>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</si>
  <si>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</si>
  <si>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</si>
  <si>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</si>
  <si>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</si>
  <si>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</si>
  <si>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</si>
  <si>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</si>
  <si>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</si>
  <si>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</si>
  <si>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</si>
  <si>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</si>
  <si>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</si>
  <si>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</si>
  <si>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</si>
  <si>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</si>
  <si>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</si>
  <si>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</si>
  <si>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</si>
  <si>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</si>
  <si>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</si>
  <si>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</si>
  <si>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</si>
  <si>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</si>
  <si>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</si>
  <si>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</si>
  <si>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</si>
  <si>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</si>
  <si>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</si>
  <si>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</si>
  <si>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</si>
  <si>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</si>
  <si>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</si>
  <si>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</si>
  <si>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</si>
  <si>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</si>
  <si>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</si>
  <si>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</si>
  <si>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</si>
  <si>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</si>
  <si>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</si>
  <si>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</si>
  <si>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</si>
  <si>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</si>
  <si>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</si>
  <si>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</si>
  <si>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</si>
  <si>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</si>
  <si>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</si>
  <si>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</si>
  <si>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</si>
  <si>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</si>
  <si>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</si>
  <si>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</si>
  <si>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</si>
  <si>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</si>
  <si>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</si>
  <si>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</si>
  <si>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</si>
  <si>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</si>
  <si>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</si>
  <si>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</si>
  <si>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</si>
  <si>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</si>
  <si>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</si>
  <si>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</si>
  <si>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</si>
  <si>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</si>
  <si>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</si>
  <si>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</si>
  <si>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</si>
  <si>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</si>
  <si>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</si>
  <si>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</si>
  <si>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</si>
  <si>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</si>
  <si>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</si>
  <si>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</si>
  <si>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</si>
  <si>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</si>
  <si>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</si>
  <si>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</si>
  <si>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</si>
  <si>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</si>
  <si>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</si>
  <si>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</si>
  <si>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</si>
  <si>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</si>
  <si>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</si>
  <si>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</si>
  <si>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</si>
  <si>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</si>
  <si>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</si>
  <si>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</si>
  <si>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</si>
  <si>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</si>
  <si>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</si>
  <si>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</si>
  <si>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</si>
  <si>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</si>
  <si>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</si>
  <si>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</si>
  <si>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</si>
  <si>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</si>
  <si>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</si>
  <si>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</si>
  <si>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</si>
  <si>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</si>
  <si>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</si>
  <si>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</si>
  <si>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</si>
  <si>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</si>
  <si>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</si>
  <si>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</si>
  <si>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</si>
  <si>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</si>
  <si>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</si>
  <si>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</si>
  <si>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</si>
  <si>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</si>
  <si>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</si>
  <si>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</si>
  <si>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</si>
  <si>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</si>
  <si>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</si>
  <si>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</si>
  <si>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</si>
  <si>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</si>
  <si>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</si>
  <si>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</si>
  <si>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</si>
  <si>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</si>
  <si>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</si>
  <si>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</si>
  <si>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</si>
  <si>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</si>
  <si>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</si>
  <si>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</si>
  <si>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</si>
  <si>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</si>
  <si>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</si>
  <si>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</si>
  <si>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</si>
  <si>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</si>
  <si>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</si>
  <si>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</si>
  <si>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</si>
  <si>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</si>
  <si>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</si>
  <si>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</si>
  <si>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</si>
  <si>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</si>
  <si>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</si>
  <si>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</si>
  <si>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</si>
  <si>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</si>
  <si>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</si>
  <si>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</si>
  <si>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</si>
  <si>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</si>
  <si>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</si>
  <si>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</si>
  <si>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</si>
  <si>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</si>
  <si>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</si>
  <si>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</si>
  <si>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</si>
  <si>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</si>
  <si>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</si>
  <si>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</si>
  <si>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</si>
  <si>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</si>
  <si>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</si>
  <si>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</si>
  <si>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</si>
  <si>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</si>
  <si>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</si>
  <si>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</si>
  <si>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</si>
  <si>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</si>
  <si>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</si>
  <si>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</si>
  <si>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</si>
  <si>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</si>
  <si>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</si>
  <si>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</si>
  <si>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</si>
  <si>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</si>
  <si>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</si>
  <si>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</si>
  <si>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</si>
  <si>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</si>
  <si>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</si>
  <si>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</si>
  <si>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</si>
  <si>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</si>
  <si>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</si>
  <si>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</si>
  <si>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</si>
  <si>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</si>
  <si>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</si>
  <si>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</si>
  <si>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</si>
  <si>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</si>
  <si>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</si>
  <si>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</si>
  <si>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</si>
  <si>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</si>
  <si>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</si>
  <si>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</si>
  <si>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</si>
  <si>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</si>
  <si>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</si>
  <si>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</si>
  <si>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</si>
  <si>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</si>
  <si>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</si>
  <si>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</si>
  <si>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</si>
  <si>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</si>
  <si>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</si>
  <si>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</si>
  <si>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</si>
  <si>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</si>
  <si>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</si>
  <si>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</si>
  <si>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</si>
  <si>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</si>
  <si>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</si>
  <si>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</si>
  <si>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</si>
  <si>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</si>
  <si>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</si>
  <si>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</si>
  <si>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</si>
  <si>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</si>
  <si>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</si>
  <si>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</si>
  <si>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</si>
  <si>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</si>
  <si>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</si>
  <si>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</si>
  <si>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</si>
  <si>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</si>
  <si>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</si>
  <si>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</si>
  <si>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</si>
  <si>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</si>
  <si>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</si>
  <si>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</si>
  <si>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</si>
  <si>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</si>
  <si>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</si>
  <si>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</si>
  <si>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</si>
  <si>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</si>
  <si>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</si>
  <si>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</si>
  <si>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</si>
  <si>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</si>
  <si>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</si>
  <si>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</si>
  <si>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</si>
  <si>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</si>
  <si>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</si>
  <si>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</si>
  <si>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</si>
  <si>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</si>
  <si>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</si>
  <si>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</si>
  <si>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</si>
  <si>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</si>
  <si>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</si>
  <si>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</si>
  <si>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</si>
  <si>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</si>
  <si>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</si>
  <si>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</si>
  <si>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</si>
  <si>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</si>
  <si>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</si>
  <si>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</si>
  <si>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</si>
  <si>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</si>
  <si>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</si>
  <si>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</si>
  <si>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</si>
  <si>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</si>
  <si>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</si>
  <si>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</si>
  <si>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</si>
  <si>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</si>
  <si>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</si>
  <si>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</si>
  <si>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</si>
  <si>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</si>
  <si>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</si>
  <si>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</si>
  <si>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</si>
  <si>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</si>
  <si>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</si>
  <si>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</si>
  <si>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</si>
  <si>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</si>
  <si>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</si>
  <si>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</si>
  <si>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</si>
  <si>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</si>
  <si>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</si>
  <si>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</si>
  <si>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</si>
  <si>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</si>
  <si>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</si>
  <si>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</si>
  <si>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</si>
  <si>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</si>
  <si>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</si>
  <si>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</si>
  <si>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</si>
  <si>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</si>
  <si>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</si>
  <si>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</si>
  <si>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</si>
  <si>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</si>
  <si>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</si>
  <si>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</si>
  <si>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</si>
  <si>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</si>
  <si>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</si>
  <si>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</si>
  <si>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</si>
  <si>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</si>
  <si>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</si>
  <si>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</si>
  <si>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</si>
  <si>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</si>
  <si>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</si>
  <si>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</si>
  <si>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</si>
  <si>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</si>
  <si>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</si>
  <si>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</si>
  <si>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</si>
  <si>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</si>
  <si>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</si>
  <si>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</si>
  <si>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</si>
  <si>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</si>
  <si>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</si>
  <si>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</si>
  <si>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</si>
  <si>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</si>
  <si>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</si>
  <si>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</si>
  <si>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</si>
  <si>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</si>
  <si>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</si>
  <si>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</si>
  <si>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</si>
  <si>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</si>
  <si>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</si>
  <si>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</si>
  <si>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</si>
  <si>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</si>
  <si>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</si>
  <si>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</si>
  <si>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</si>
  <si>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</si>
  <si>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</si>
  <si>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</si>
  <si>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</si>
  <si>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</si>
  <si>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</si>
  <si>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</si>
  <si>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</si>
  <si>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</si>
  <si>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</si>
  <si>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</si>
  <si>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</si>
  <si>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</si>
  <si>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</si>
  <si>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</si>
  <si>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</si>
  <si>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</si>
  <si>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</si>
  <si>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</si>
  <si>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</si>
  <si>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</si>
  <si>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</si>
  <si>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</si>
  <si>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</si>
  <si>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</si>
  <si>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</si>
  <si>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</si>
  <si>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</si>
  <si>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</si>
  <si>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</si>
  <si>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</si>
  <si>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</si>
  <si>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</si>
  <si>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</si>
  <si>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</si>
  <si>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</si>
  <si>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</si>
  <si>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</si>
  <si>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</si>
  <si>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</si>
  <si>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</si>
  <si>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</si>
  <si>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</si>
  <si>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</si>
  <si>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</si>
  <si>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</si>
  <si>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</si>
  <si>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</si>
  <si>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</si>
  <si>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</si>
  <si>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</si>
  <si>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</si>
  <si>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</si>
  <si>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</si>
  <si>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</si>
  <si>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</si>
  <si>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</si>
  <si>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</si>
  <si>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</si>
  <si>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</si>
  <si>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</si>
  <si>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</si>
  <si>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</si>
  <si>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</si>
  <si>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</si>
  <si>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</si>
  <si>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</si>
  <si>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</si>
  <si>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</si>
  <si>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</si>
  <si>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</si>
  <si>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</si>
  <si>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</si>
  <si>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</si>
  <si>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</si>
  <si>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</si>
  <si>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</si>
  <si>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</si>
  <si>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</si>
  <si>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</si>
  <si>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</si>
  <si>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</si>
  <si>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</si>
  <si>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</si>
  <si>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</si>
  <si>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</si>
  <si>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</si>
  <si>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</si>
  <si>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</si>
  <si>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</si>
  <si>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</si>
  <si>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</si>
  <si>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</si>
  <si>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</si>
  <si>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</si>
  <si>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</si>
  <si>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</si>
  <si>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</si>
  <si>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</si>
  <si>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</si>
  <si>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</si>
  <si>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</si>
  <si>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</si>
  <si>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</si>
  <si>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</si>
  <si>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</si>
  <si>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</si>
  <si>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</si>
  <si>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</si>
  <si>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</si>
  <si>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</si>
  <si>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</si>
  <si>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</si>
  <si>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</si>
  <si>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</si>
  <si>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</si>
  <si>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</si>
  <si>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</si>
  <si>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</si>
  <si>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</si>
  <si>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</si>
  <si>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</si>
  <si>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</si>
  <si>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</si>
  <si>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</si>
  <si>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</si>
  <si>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</si>
  <si>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</si>
  <si>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</si>
  <si>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</si>
  <si>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</si>
  <si>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</si>
  <si>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</si>
  <si>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</si>
  <si>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</si>
  <si>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</si>
  <si>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</si>
  <si>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</si>
  <si>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</si>
  <si>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</si>
  <si>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</si>
  <si>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</si>
  <si>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</si>
  <si>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</si>
  <si>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</si>
  <si>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</si>
  <si>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</si>
  <si>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</si>
  <si>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</si>
  <si>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</si>
  <si>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</si>
  <si>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</si>
  <si>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</si>
  <si>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</si>
  <si>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</si>
  <si>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</si>
  <si>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</si>
  <si>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</si>
  <si>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</si>
  <si>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</si>
  <si>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</si>
  <si>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</si>
  <si>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</si>
  <si>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</si>
  <si>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</si>
  <si>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</si>
  <si>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</si>
  <si>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</si>
  <si>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</si>
  <si>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</si>
  <si>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</si>
  <si>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</si>
  <si>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</si>
  <si>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</si>
  <si>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</si>
  <si>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</si>
  <si>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</si>
  <si>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</si>
  <si>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</si>
  <si>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</si>
  <si>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</si>
  <si>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</si>
  <si>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</si>
  <si>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</si>
  <si>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</si>
  <si>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</si>
  <si>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</si>
  <si>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</si>
  <si>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</si>
  <si>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</si>
  <si>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</si>
  <si>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</si>
  <si>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</si>
  <si>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</si>
  <si>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</si>
  <si>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</si>
  <si>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</si>
  <si>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</si>
  <si>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</si>
  <si>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</si>
  <si>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</si>
  <si>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</si>
  <si>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</si>
  <si>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</si>
  <si>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</si>
  <si>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</si>
  <si>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</si>
  <si>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</si>
  <si>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</si>
  <si>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</si>
  <si>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</si>
  <si>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</si>
  <si>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</si>
  <si>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</si>
  <si>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</si>
  <si>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</si>
  <si>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</si>
  <si>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</si>
  <si>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</si>
  <si>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</si>
  <si>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</si>
  <si>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</si>
  <si>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</si>
  <si>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</si>
  <si>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</si>
  <si>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</si>
  <si>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</si>
  <si>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</si>
  <si>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</si>
  <si>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</si>
  <si>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</si>
  <si>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</si>
  <si>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</si>
  <si>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</si>
  <si>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</si>
  <si>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</si>
  <si>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</si>
  <si>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</si>
  <si>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</si>
  <si>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</si>
  <si>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</si>
  <si>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</si>
  <si>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</si>
  <si>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</si>
  <si>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</si>
  <si>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</si>
  <si>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</si>
  <si>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</si>
  <si>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</si>
  <si>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</si>
  <si>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</si>
  <si>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</si>
  <si>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</si>
  <si>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</si>
  <si>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</si>
  <si>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</si>
  <si>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</si>
  <si>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</si>
  <si>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</si>
  <si>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</si>
  <si>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</si>
  <si>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</si>
  <si>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</si>
  <si>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</si>
  <si>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</si>
  <si>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</si>
  <si>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</si>
  <si>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</si>
  <si>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</si>
  <si>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</si>
  <si>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</si>
  <si>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</si>
  <si>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</si>
  <si>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</si>
  <si>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</si>
  <si>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</si>
  <si>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</si>
  <si>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</si>
  <si>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</si>
  <si>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</si>
  <si>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</si>
  <si>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</si>
  <si>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</si>
  <si>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</si>
  <si>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</si>
  <si>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</si>
  <si>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</si>
  <si>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</si>
  <si>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</si>
  <si>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</si>
  <si>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</si>
  <si>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</si>
  <si>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</si>
  <si>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</si>
  <si>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</si>
  <si>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</si>
  <si>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</si>
  <si>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</si>
  <si>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</si>
  <si>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</si>
  <si>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</si>
  <si>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</si>
  <si>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</si>
  <si>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</si>
  <si>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</si>
  <si>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</si>
  <si>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</si>
  <si>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</si>
  <si>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</si>
  <si>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</si>
  <si>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</si>
  <si>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</si>
  <si>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</si>
  <si>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</si>
  <si>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</si>
  <si>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</si>
  <si>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</si>
  <si>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</si>
  <si>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</si>
  <si>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</si>
  <si>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</si>
  <si>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</si>
  <si>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</si>
  <si>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</si>
  <si>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</si>
  <si>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</si>
  <si>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</si>
  <si>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</si>
  <si>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</si>
  <si>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</si>
  <si>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</si>
  <si>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</si>
  <si>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</si>
  <si>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</si>
  <si>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</si>
  <si>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</si>
  <si>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</si>
  <si>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</si>
  <si>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</si>
  <si>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</si>
  <si>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</si>
  <si>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</si>
  <si>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</si>
  <si>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</si>
  <si>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</si>
  <si>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</si>
  <si>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</si>
  <si>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</si>
  <si>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</si>
  <si>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</si>
  <si>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</si>
  <si>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</si>
  <si>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</si>
  <si>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</si>
  <si>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</si>
  <si>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</si>
  <si>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</si>
  <si>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</si>
  <si>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</si>
  <si>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</si>
  <si>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</si>
  <si>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</si>
  <si>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</si>
  <si>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</si>
  <si>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</si>
  <si>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</si>
  <si>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</si>
  <si>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</si>
  <si>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</si>
  <si>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</si>
  <si>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</si>
  <si>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</si>
  <si>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</si>
  <si>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</si>
  <si>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</si>
  <si>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</si>
  <si>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</si>
  <si>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</si>
  <si>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</si>
  <si>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</si>
  <si>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</si>
  <si>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</si>
  <si>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</si>
  <si>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</si>
  <si>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</si>
  <si>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</si>
  <si>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</si>
  <si>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</si>
  <si>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</si>
  <si>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</si>
  <si>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</si>
  <si>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</si>
  <si>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</si>
  <si>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</si>
  <si>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</si>
  <si>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</si>
  <si>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</si>
  <si>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</si>
  <si>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</si>
  <si>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</si>
  <si>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</si>
  <si>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</si>
  <si>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</si>
  <si>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</si>
  <si>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</si>
  <si>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</si>
  <si>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</si>
  <si>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</si>
  <si>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</si>
  <si>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</si>
  <si>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</si>
  <si>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</si>
  <si>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</si>
  <si>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</si>
  <si>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</si>
  <si>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</si>
  <si>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</si>
  <si>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</si>
  <si>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</si>
  <si>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</si>
  <si>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</si>
  <si>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</si>
  <si>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</si>
  <si>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</si>
  <si>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</si>
  <si>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</si>
  <si>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</si>
  <si>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</si>
  <si>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</si>
  <si>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</si>
  <si>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</si>
  <si>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</si>
  <si>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</si>
  <si>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</si>
  <si>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</si>
  <si>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</si>
  <si>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</si>
  <si>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</si>
  <si>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</si>
  <si>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</si>
  <si>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</si>
  <si>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</si>
  <si>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</si>
  <si>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</si>
  <si>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</si>
  <si>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</si>
  <si>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</si>
  <si>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</si>
  <si>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</si>
  <si>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</si>
  <si>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</si>
  <si>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</si>
  <si>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</si>
  <si>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</si>
  <si>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</si>
  <si>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</si>
  <si>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</si>
  <si>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</si>
  <si>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</si>
  <si>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</si>
  <si>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</si>
  <si>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</si>
  <si>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</si>
  <si>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</si>
  <si>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</si>
  <si>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</si>
  <si>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</si>
  <si>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</si>
  <si>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</si>
  <si>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</si>
  <si>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</si>
  <si>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</si>
  <si>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</si>
  <si>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</si>
  <si>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</si>
  <si>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</si>
  <si>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</si>
  <si>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</si>
  <si>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</si>
  <si>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</si>
  <si>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</si>
  <si>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</si>
  <si>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</si>
  <si>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</si>
  <si>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</si>
  <si>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</si>
  <si>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</si>
  <si>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</si>
  <si>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</si>
  <si>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</si>
  <si>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</si>
  <si>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</si>
  <si>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</si>
  <si>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</si>
  <si>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</si>
  <si>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</si>
  <si>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</si>
  <si>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</si>
  <si>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</si>
  <si>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</si>
  <si>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</si>
  <si>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</si>
  <si>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</si>
  <si>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</si>
  <si>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</si>
  <si>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</si>
  <si>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</si>
  <si>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</si>
  <si>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</si>
  <si>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</si>
  <si>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</si>
  <si>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</si>
  <si>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</si>
  <si>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</si>
  <si>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</si>
  <si>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</si>
  <si>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</si>
  <si>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</si>
  <si>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</si>
  <si>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</si>
  <si>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</si>
  <si>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</si>
  <si>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</si>
  <si>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</si>
  <si>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</si>
  <si>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</si>
  <si>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</si>
  <si>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</si>
  <si>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</si>
  <si>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</si>
  <si>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</si>
  <si>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</si>
  <si>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</si>
  <si>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</si>
  <si>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</si>
  <si>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</si>
  <si>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</si>
  <si>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</si>
  <si>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</si>
  <si>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</si>
  <si>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</si>
  <si>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</si>
  <si>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</si>
  <si>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</si>
  <si>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</si>
  <si>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</si>
  <si>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</si>
  <si>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</si>
  <si>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</si>
  <si>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</si>
  <si>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</si>
  <si>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</si>
  <si>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</si>
  <si>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</si>
  <si>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</si>
  <si>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</si>
  <si>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</si>
  <si>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</si>
  <si>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</si>
  <si>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</si>
  <si>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</si>
  <si>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</si>
  <si>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</si>
  <si>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</si>
  <si>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</si>
  <si>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</si>
  <si>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</si>
  <si>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</si>
  <si>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</si>
  <si>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</si>
  <si>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</si>
  <si>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</si>
  <si>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</si>
  <si>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</si>
  <si>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</si>
  <si>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</si>
  <si>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</si>
  <si>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</si>
  <si>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</si>
  <si>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</si>
  <si>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</si>
  <si>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</si>
  <si>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</si>
  <si>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</si>
  <si>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</si>
  <si>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</si>
  <si>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</si>
  <si>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</si>
  <si>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</si>
  <si>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</si>
  <si>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</si>
  <si>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</si>
  <si>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</si>
  <si>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</si>
  <si>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</si>
  <si>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</si>
  <si>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</si>
  <si>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</si>
  <si>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</si>
  <si>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</si>
  <si>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</si>
  <si>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</si>
  <si>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</si>
  <si>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</si>
  <si>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</si>
  <si>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</si>
  <si>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</si>
  <si>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</si>
  <si>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</si>
  <si>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</si>
  <si>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</si>
  <si>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</si>
  <si>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</si>
  <si>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</si>
  <si>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</si>
  <si>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</si>
  <si>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</si>
  <si>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</si>
  <si>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</si>
  <si>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</si>
  <si>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</si>
  <si>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</si>
  <si>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</si>
  <si>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</si>
  <si>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</si>
  <si>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</si>
  <si>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</si>
  <si>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</si>
  <si>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</si>
  <si>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</si>
  <si>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</si>
  <si>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</si>
  <si>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</si>
  <si>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</si>
  <si>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</si>
  <si>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</si>
  <si>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</si>
  <si>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</si>
  <si>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</si>
  <si>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</si>
  <si>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</si>
  <si>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</si>
  <si>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</si>
  <si>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</si>
  <si>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</si>
  <si>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</si>
  <si>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</si>
  <si>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</si>
  <si>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</si>
  <si>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</si>
  <si>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</si>
  <si>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</si>
  <si>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</si>
  <si>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</si>
  <si>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</si>
  <si>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</si>
  <si>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</si>
  <si>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</si>
  <si>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</si>
  <si>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</si>
  <si>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</si>
  <si>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</si>
  <si>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</si>
  <si>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</si>
  <si>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</si>
  <si>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</si>
  <si>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</si>
  <si>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</si>
  <si>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</si>
  <si>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</si>
  <si>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</si>
  <si>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</si>
  <si>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</si>
  <si>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</si>
  <si>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</si>
  <si>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</si>
  <si>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</si>
  <si>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</si>
  <si>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</si>
  <si>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</si>
  <si>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</si>
  <si>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</si>
  <si>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</si>
  <si>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</si>
  <si>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</si>
  <si>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</si>
  <si>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</si>
  <si>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</si>
  <si>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</si>
  <si>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</si>
  <si>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</si>
  <si>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</si>
  <si>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</si>
  <si>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</si>
  <si>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</si>
  <si>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</si>
  <si>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</si>
  <si>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</si>
  <si>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</si>
  <si>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</si>
  <si>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</si>
  <si>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</si>
  <si>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</si>
  <si>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</si>
  <si>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</si>
  <si>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</si>
  <si>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</si>
  <si>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</si>
  <si>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</si>
  <si>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</si>
  <si>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</si>
  <si>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</si>
  <si>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</si>
  <si>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</si>
  <si>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</si>
  <si>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</si>
  <si>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</si>
  <si>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</si>
  <si>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</si>
  <si>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</si>
  <si>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</si>
  <si>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</si>
  <si>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</si>
  <si>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</si>
  <si>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</si>
  <si>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</si>
  <si>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</si>
  <si>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</si>
  <si>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</si>
  <si>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</si>
  <si>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</si>
  <si>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</si>
  <si>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</si>
  <si>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</si>
  <si>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</si>
  <si>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</si>
  <si>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</si>
  <si>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</si>
  <si>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</si>
  <si>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</si>
  <si>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</si>
  <si>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</si>
  <si>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</si>
  <si>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</si>
  <si>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</si>
  <si>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</si>
  <si>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</si>
  <si>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</si>
  <si>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</si>
  <si>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</si>
  <si>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</si>
  <si>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</si>
  <si>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</si>
  <si>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</si>
  <si>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</si>
  <si>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</si>
  <si>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</si>
  <si>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</si>
  <si>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</si>
  <si>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</si>
  <si>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</si>
  <si>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</si>
  <si>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</si>
  <si>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</si>
  <si>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</si>
  <si>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</si>
  <si>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</si>
  <si>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</si>
  <si>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</si>
  <si>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</si>
  <si>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</si>
  <si>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</si>
  <si>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</si>
  <si>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</si>
  <si>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</si>
  <si>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</si>
  <si>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</si>
  <si>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</si>
  <si>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</si>
  <si>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</si>
  <si>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</si>
  <si>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</si>
  <si>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</si>
  <si>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</si>
  <si>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</si>
  <si>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</si>
  <si>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</si>
  <si>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</si>
  <si>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</si>
  <si>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</si>
  <si>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</si>
  <si>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</si>
  <si>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</si>
  <si>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</si>
  <si>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</si>
  <si>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</si>
  <si>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</si>
  <si>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</si>
  <si>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</si>
  <si>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</si>
  <si>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</si>
  <si>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</si>
  <si>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</si>
  <si>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</si>
  <si>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</si>
  <si>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</si>
  <si>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</si>
  <si>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</si>
  <si>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</si>
  <si>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</si>
  <si>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</si>
  <si>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</si>
  <si>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</si>
  <si>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</si>
  <si>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</si>
  <si>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</si>
  <si>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</si>
  <si>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</si>
  <si>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</si>
  <si>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</si>
  <si>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</si>
  <si>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</si>
  <si>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</si>
  <si>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</si>
  <si>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</si>
  <si>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</si>
  <si>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</si>
  <si>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</si>
  <si>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</si>
  <si>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</si>
  <si>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</si>
  <si>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</si>
  <si>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</si>
  <si>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</si>
  <si>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</si>
  <si>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</si>
  <si>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</si>
  <si>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</si>
  <si>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</si>
  <si>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</si>
  <si>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</si>
  <si>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</si>
  <si>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</si>
  <si>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</si>
  <si>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</si>
  <si>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</si>
  <si>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</si>
  <si>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</si>
  <si>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</si>
  <si>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</si>
  <si>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</si>
  <si>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</si>
  <si>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</si>
  <si>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</si>
  <si>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</si>
  <si>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</si>
  <si>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</si>
  <si>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</si>
  <si>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</si>
  <si>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</si>
  <si>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</si>
  <si>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</si>
  <si>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</si>
  <si>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</si>
  <si>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</si>
  <si>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</si>
  <si>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</si>
  <si>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</si>
  <si>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</si>
  <si>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</si>
  <si>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</si>
  <si>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</si>
  <si>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</si>
  <si>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</si>
  <si>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</si>
  <si>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</si>
  <si>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</si>
  <si>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</si>
  <si>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</si>
  <si>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</si>
  <si>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</si>
  <si>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</si>
  <si>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</si>
  <si>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</si>
  <si>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</si>
  <si>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</si>
  <si>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</si>
  <si>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</si>
  <si>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</si>
  <si>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</si>
  <si>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</si>
  <si>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</si>
  <si>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</si>
  <si>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</si>
  <si>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</si>
  <si>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</si>
  <si>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</si>
  <si>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</si>
  <si>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</si>
  <si>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</si>
  <si>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</si>
  <si>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</si>
  <si>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</si>
  <si>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</si>
  <si>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</si>
  <si>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</si>
  <si>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</si>
  <si>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</si>
  <si>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</si>
  <si>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</si>
  <si>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</si>
  <si>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</si>
  <si>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</si>
  <si>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</si>
  <si>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</si>
  <si>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</si>
  <si>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</si>
  <si>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</si>
  <si>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</si>
  <si>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</si>
  <si>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</si>
  <si>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</si>
  <si>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</si>
  <si>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</si>
  <si>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</si>
  <si>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</si>
  <si>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</si>
  <si>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</si>
  <si>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</si>
  <si>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</si>
  <si>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</si>
  <si>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</si>
  <si>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</si>
  <si>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</si>
  <si>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</si>
  <si>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</si>
  <si>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</si>
  <si>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</si>
  <si>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</si>
  <si>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</si>
  <si>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</si>
  <si>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</si>
  <si>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</si>
  <si>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</si>
  <si>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</si>
  <si>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</si>
  <si>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</si>
  <si>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</si>
  <si>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</si>
  <si>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</si>
  <si>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</si>
  <si>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</si>
  <si>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</si>
  <si>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</si>
  <si>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</si>
  <si>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</si>
  <si>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</si>
  <si>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</si>
  <si>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</si>
  <si>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</si>
  <si>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</si>
  <si>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</si>
  <si>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</si>
  <si>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</si>
  <si>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</si>
  <si>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</si>
  <si>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</si>
  <si>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</si>
  <si>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</si>
  <si>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</si>
  <si>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</si>
  <si>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</si>
  <si>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</si>
  <si>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</si>
  <si>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</si>
  <si>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</si>
  <si>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</si>
  <si>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</si>
  <si>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</si>
  <si>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</si>
  <si>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</si>
  <si>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</si>
  <si>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</si>
  <si>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</si>
  <si>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</si>
  <si>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</si>
  <si>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</si>
  <si>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</si>
  <si>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</si>
  <si>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</si>
  <si>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</si>
  <si>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</si>
  <si>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</si>
  <si>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</si>
  <si>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</si>
  <si>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</si>
  <si>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</si>
  <si>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</si>
  <si>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</si>
  <si>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</si>
  <si>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</si>
  <si>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</si>
  <si>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</si>
  <si>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</si>
  <si>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</si>
  <si>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</si>
  <si>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</si>
  <si>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</si>
  <si>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</si>
  <si>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</si>
  <si>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</si>
  <si>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</si>
  <si>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</si>
  <si>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</si>
  <si>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</si>
  <si>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</si>
  <si>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</si>
  <si>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</si>
  <si>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</si>
  <si>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</si>
  <si>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</si>
  <si>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</si>
  <si>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</si>
  <si>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</si>
  <si>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</si>
  <si>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</si>
  <si>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</si>
  <si>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</si>
  <si>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</si>
  <si>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</si>
  <si>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</si>
  <si>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</si>
  <si>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</si>
  <si>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</si>
  <si>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</si>
  <si>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</si>
  <si>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</si>
  <si>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</si>
  <si>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</si>
  <si>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</si>
  <si>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</si>
  <si>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</si>
  <si>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</si>
  <si>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</si>
  <si>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</si>
  <si>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</si>
  <si>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</si>
  <si>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</si>
  <si>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</si>
  <si>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</si>
  <si>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</si>
  <si>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</si>
  <si>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</si>
  <si>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</si>
  <si>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</si>
  <si>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</si>
  <si>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</si>
  <si>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</si>
  <si>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</si>
  <si>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</si>
  <si>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</si>
  <si>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</si>
  <si>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</si>
  <si>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</si>
  <si>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</si>
  <si>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</si>
  <si>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</si>
  <si>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</si>
  <si>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</si>
  <si>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</si>
  <si>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</si>
  <si>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</si>
  <si>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</si>
  <si>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</si>
  <si>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</si>
  <si>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</si>
  <si>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</si>
  <si>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</si>
  <si>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</si>
  <si>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</si>
  <si>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</si>
  <si>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</si>
  <si>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</si>
  <si>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</si>
  <si>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</si>
  <si>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</si>
  <si>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</si>
  <si>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</si>
  <si>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</si>
  <si>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</si>
  <si>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</si>
  <si>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</si>
  <si>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</si>
  <si>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</si>
  <si>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</si>
  <si>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</si>
  <si>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</si>
  <si>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</si>
  <si>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</si>
  <si>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</si>
  <si>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</si>
  <si>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</si>
  <si>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</si>
  <si>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</si>
  <si>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</si>
  <si>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</si>
  <si>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</si>
  <si>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</si>
  <si>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</si>
  <si>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</si>
  <si>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</si>
  <si>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</si>
  <si>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</si>
  <si>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</si>
  <si>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</si>
  <si>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</si>
  <si>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</si>
  <si>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</si>
  <si>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</si>
  <si>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</si>
  <si>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</si>
  <si>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</si>
  <si>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</si>
  <si>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</si>
  <si>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</si>
  <si>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</si>
  <si>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</si>
  <si>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</si>
  <si>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</si>
  <si>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</si>
  <si>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</si>
  <si>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</si>
  <si>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</si>
  <si>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</si>
  <si>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</si>
  <si>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</si>
  <si>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</si>
  <si>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</si>
  <si>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</si>
  <si>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</si>
  <si>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</si>
  <si>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</si>
  <si>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</si>
  <si>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</si>
  <si>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</si>
  <si>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</si>
  <si>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</si>
  <si>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</si>
  <si>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</si>
  <si>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</si>
  <si>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</si>
  <si>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</si>
  <si>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</si>
  <si>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</si>
  <si>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</si>
  <si>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</si>
  <si>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</si>
  <si>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</si>
  <si>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</si>
  <si>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</si>
  <si>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</si>
  <si>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</si>
  <si>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</si>
  <si>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</si>
  <si>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</si>
  <si>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</si>
  <si>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</si>
  <si>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</si>
  <si>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</si>
  <si>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</si>
  <si>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</si>
  <si>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</si>
  <si>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</si>
  <si>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</si>
  <si>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</si>
  <si>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</si>
  <si>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</si>
  <si>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</si>
  <si>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</si>
  <si>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</si>
  <si>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</si>
  <si>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</si>
  <si>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</si>
  <si>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</si>
  <si>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</si>
  <si>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</si>
  <si>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</si>
  <si>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</si>
  <si>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</si>
  <si>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</si>
  <si>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</si>
  <si>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</si>
  <si>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</si>
  <si>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</si>
  <si>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</si>
  <si>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</si>
  <si>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</si>
  <si>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</si>
  <si>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</si>
  <si>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</si>
  <si>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</si>
  <si>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</si>
  <si>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</si>
  <si>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</si>
  <si>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</si>
  <si>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</si>
  <si>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</si>
  <si>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</si>
  <si>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</si>
  <si>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</si>
  <si>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</si>
  <si>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</si>
  <si>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</si>
  <si>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</si>
  <si>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</si>
  <si>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</si>
  <si>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</si>
  <si>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</si>
  <si>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</si>
  <si>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</si>
  <si>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</si>
  <si>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</si>
  <si>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</si>
  <si>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</si>
  <si>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</si>
  <si>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</si>
  <si>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</si>
  <si>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</si>
  <si>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</si>
  <si>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</si>
  <si>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</si>
  <si>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</si>
  <si>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</si>
  <si>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</si>
  <si>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</si>
  <si>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</si>
  <si>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</si>
  <si>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</si>
  <si>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</si>
  <si>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</si>
  <si>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</si>
  <si>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</si>
  <si>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</si>
  <si>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</si>
  <si>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</si>
  <si>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</si>
  <si>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</si>
  <si>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</si>
  <si>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</si>
  <si>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</si>
  <si>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</si>
  <si>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</si>
  <si>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</si>
  <si>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</si>
  <si>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</si>
  <si>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</si>
  <si>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</si>
  <si>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</si>
  <si>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</si>
  <si>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</si>
  <si>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</si>
  <si>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</si>
  <si>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</si>
  <si>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</si>
  <si>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</si>
  <si>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</si>
  <si>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</si>
  <si>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</si>
  <si>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</si>
  <si>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</si>
  <si>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</si>
  <si>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</si>
  <si>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</si>
  <si>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</si>
  <si>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</si>
  <si>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</si>
  <si>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</si>
  <si>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</si>
  <si>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</si>
  <si>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</si>
  <si>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</si>
  <si>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</si>
  <si>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</si>
  <si>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</si>
  <si>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</si>
  <si>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</si>
  <si>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</si>
  <si>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</si>
  <si>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</si>
  <si>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</si>
  <si>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</si>
  <si>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</si>
  <si>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</si>
  <si>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</si>
  <si>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</si>
  <si>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</si>
  <si>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</si>
  <si>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</si>
  <si>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</si>
  <si>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</si>
  <si>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</si>
  <si>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</si>
  <si>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</si>
  <si>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</si>
  <si>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</si>
  <si>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</si>
  <si>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</si>
  <si>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</si>
  <si>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</si>
  <si>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</si>
  <si>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</si>
  <si>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</si>
  <si>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</si>
  <si>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</si>
  <si>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</si>
  <si>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</si>
  <si>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</si>
  <si>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</si>
  <si>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</si>
  <si>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</si>
  <si>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</si>
  <si>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</si>
  <si>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</si>
  <si>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</si>
  <si>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</si>
  <si>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</si>
  <si>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</si>
  <si>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</si>
  <si>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</si>
  <si>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</si>
  <si>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</si>
  <si>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</si>
  <si>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</si>
  <si>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</si>
  <si>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</si>
  <si>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</si>
  <si>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</si>
  <si>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</si>
  <si>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</si>
  <si>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</si>
  <si>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</si>
  <si>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</si>
  <si>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</si>
  <si>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</si>
  <si>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</si>
  <si>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</si>
  <si>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</si>
  <si>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</si>
  <si>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</si>
  <si>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</si>
  <si>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</si>
  <si>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</si>
  <si>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</si>
  <si>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</si>
  <si>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</si>
  <si>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</si>
  <si>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</si>
  <si>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</si>
  <si>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</si>
  <si>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</si>
  <si>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</si>
  <si>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</si>
  <si>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</si>
  <si>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</si>
  <si>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</si>
  <si>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</si>
  <si>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</si>
  <si>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</si>
  <si>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</si>
  <si>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</si>
  <si>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</si>
  <si>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</si>
  <si>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</si>
  <si>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</si>
  <si>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</si>
  <si>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</si>
  <si>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</si>
  <si>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</si>
  <si>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</si>
  <si>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</si>
  <si>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</si>
  <si>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</si>
  <si>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</si>
  <si>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</si>
  <si>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</si>
  <si>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</si>
  <si>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</si>
  <si>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</si>
  <si>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</si>
  <si>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</si>
  <si>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</si>
  <si>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</si>
  <si>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</si>
  <si>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</si>
  <si>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</si>
  <si>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</si>
  <si>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</si>
  <si>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</si>
  <si>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</si>
  <si>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</si>
  <si>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</si>
  <si>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</si>
  <si>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</si>
  <si>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</si>
  <si>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</si>
  <si>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</si>
  <si>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</si>
  <si>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</si>
  <si>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</si>
  <si>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</si>
  <si>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</si>
  <si>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</si>
  <si>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</si>
  <si>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</si>
  <si>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</si>
  <si>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</si>
  <si>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</si>
  <si>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</si>
  <si>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</si>
  <si>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</si>
  <si>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</si>
  <si>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</si>
  <si>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</si>
  <si>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</si>
  <si>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</si>
  <si>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</si>
  <si>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</si>
  <si>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</si>
  <si>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</si>
  <si>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</si>
  <si>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</si>
  <si>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</si>
  <si>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</si>
  <si>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</si>
  <si>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</si>
  <si>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</si>
  <si>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</si>
  <si>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</si>
  <si>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</si>
  <si>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</si>
  <si>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</si>
  <si>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</si>
  <si>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</si>
  <si>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</si>
  <si>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</si>
  <si>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</si>
  <si>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</si>
  <si>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</si>
  <si>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</si>
  <si>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</si>
  <si>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</si>
  <si>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</si>
  <si>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</si>
  <si>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</si>
  <si>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</si>
  <si>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</si>
  <si>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</si>
  <si>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</si>
  <si>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</si>
  <si>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</si>
  <si>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</si>
  <si>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</si>
  <si>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</si>
  <si>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</si>
  <si>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</si>
  <si>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</si>
  <si>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</si>
  <si>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</si>
  <si>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</si>
  <si>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</si>
  <si>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</si>
  <si>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</si>
  <si>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</si>
  <si>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</si>
  <si>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</si>
  <si>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</si>
  <si>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</si>
  <si>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</si>
  <si>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</si>
  <si>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</si>
  <si>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</si>
  <si>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</si>
  <si>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</si>
  <si>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</si>
  <si>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</si>
  <si>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</si>
  <si>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</si>
  <si>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</si>
  <si>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</si>
  <si>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</si>
  <si>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</si>
  <si>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</si>
  <si>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</si>
  <si>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</si>
  <si>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</si>
  <si>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</si>
  <si>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</si>
  <si>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</si>
  <si>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</si>
  <si>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</si>
  <si>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</si>
  <si>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</si>
  <si>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</si>
  <si>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</si>
  <si>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</si>
  <si>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</si>
  <si>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</si>
  <si>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</si>
  <si>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</si>
  <si>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</si>
  <si>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</si>
  <si>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</si>
  <si>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</si>
  <si>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</si>
  <si>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</si>
  <si>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</si>
  <si>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</si>
  <si>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</si>
  <si>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</si>
  <si>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</si>
  <si>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</si>
  <si>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</si>
  <si>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</si>
  <si>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</si>
  <si>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</si>
  <si>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</si>
  <si>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</si>
  <si>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</si>
  <si>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</si>
  <si>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</si>
  <si>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</si>
  <si>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</si>
  <si>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</si>
  <si>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</si>
  <si>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</si>
  <si>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</si>
  <si>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</si>
  <si>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</si>
  <si>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</si>
  <si>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</si>
  <si>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</si>
  <si>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</si>
  <si>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</si>
  <si>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</si>
  <si>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</si>
  <si>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</si>
  <si>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</si>
  <si>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</si>
  <si>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</si>
  <si>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</si>
  <si>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</si>
  <si>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</si>
  <si>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</si>
  <si>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</si>
  <si>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</si>
  <si>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</si>
  <si>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</si>
  <si>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</si>
  <si>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</si>
  <si>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</si>
  <si>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</si>
  <si>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</si>
  <si>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</si>
  <si>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</si>
  <si>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</si>
  <si>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</si>
  <si>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</si>
  <si>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</si>
  <si>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</si>
  <si>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</si>
  <si>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</si>
  <si>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</si>
  <si>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</si>
  <si>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</si>
  <si>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</si>
  <si>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</si>
  <si>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</si>
  <si>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</si>
  <si>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</si>
  <si>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</si>
  <si>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</si>
  <si>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</si>
  <si>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</si>
  <si>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</si>
  <si>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</si>
  <si>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</si>
  <si>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</si>
  <si>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</si>
  <si>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</si>
  <si>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</si>
  <si>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</si>
  <si>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</si>
  <si>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</si>
  <si>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</si>
  <si>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</si>
  <si>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</si>
  <si>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</si>
  <si>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</si>
  <si>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</si>
  <si>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</si>
  <si>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</si>
  <si>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</si>
  <si>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</si>
  <si>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</si>
  <si>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</si>
  <si>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</si>
  <si>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</si>
  <si>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</si>
  <si>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</si>
  <si>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</si>
  <si>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</si>
  <si>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</si>
  <si>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</si>
  <si>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</si>
  <si>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</si>
  <si>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</si>
  <si>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</si>
  <si>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</si>
  <si>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</si>
  <si>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</si>
  <si>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</si>
  <si>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</si>
  <si>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</si>
  <si>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</si>
  <si>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</si>
  <si>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</si>
  <si>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</si>
  <si>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</si>
  <si>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</si>
  <si>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</si>
  <si>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</si>
  <si>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</si>
  <si>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</si>
  <si>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</si>
  <si>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</si>
  <si>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</si>
  <si>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</si>
  <si>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</si>
  <si>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</si>
  <si>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</si>
  <si>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</si>
  <si>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</si>
  <si>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</si>
  <si>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</si>
  <si>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</si>
  <si>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</si>
  <si>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</si>
  <si>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</si>
  <si>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</si>
  <si>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</si>
  <si>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</si>
  <si>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</si>
  <si>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</si>
  <si>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</si>
  <si>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</si>
  <si>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</si>
  <si>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</si>
  <si>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</si>
  <si>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</si>
  <si>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</si>
  <si>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</si>
  <si>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</si>
  <si>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</si>
  <si>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</si>
  <si>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</si>
  <si>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</si>
  <si>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</si>
  <si>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</si>
  <si>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</si>
  <si>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</si>
  <si>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</si>
  <si>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</si>
  <si>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</si>
  <si>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</si>
  <si>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</si>
  <si>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</si>
  <si>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</si>
  <si>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</si>
  <si>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</si>
  <si>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</si>
  <si>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</si>
  <si>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</si>
  <si>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</si>
  <si>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</si>
  <si>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</si>
  <si>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</si>
  <si>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</si>
  <si>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</si>
  <si>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</si>
  <si>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</si>
  <si>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</si>
  <si>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</si>
  <si>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</si>
  <si>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</si>
  <si>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</si>
  <si>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</si>
  <si>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</si>
  <si>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</si>
  <si>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</si>
  <si>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</si>
  <si>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</si>
  <si>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</si>
  <si>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</si>
  <si>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</si>
  <si>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</si>
  <si>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</si>
  <si>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</si>
  <si>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</si>
  <si>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</si>
  <si>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</si>
  <si>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</si>
  <si>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</si>
  <si>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</si>
  <si>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</si>
  <si>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</si>
  <si>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</si>
  <si>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</si>
  <si>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</si>
  <si>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</si>
  <si>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</si>
  <si>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</si>
  <si>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</si>
  <si>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</si>
  <si>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</si>
  <si>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</si>
  <si>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</si>
  <si>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</si>
  <si>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</si>
  <si>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</si>
  <si>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</si>
  <si>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</si>
  <si>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</si>
  <si>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</si>
  <si>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</si>
  <si>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</si>
  <si>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</si>
  <si>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</si>
  <si>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</si>
  <si>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</si>
  <si>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</si>
  <si>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</si>
  <si>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</si>
  <si>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</si>
  <si>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</si>
  <si>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</si>
  <si>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</si>
  <si>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</si>
  <si>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</si>
  <si>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</si>
  <si>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</si>
  <si>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</si>
  <si>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</si>
  <si>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</si>
  <si>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</si>
  <si>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</si>
  <si>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</si>
  <si>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</si>
  <si>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</si>
  <si>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</si>
  <si>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</si>
  <si>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</si>
  <si>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</si>
  <si>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</si>
  <si>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</si>
  <si>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</si>
  <si>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</si>
  <si>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</si>
  <si>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</si>
  <si>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</si>
  <si>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</si>
  <si>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</si>
  <si>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</si>
  <si>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</si>
  <si>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</si>
  <si>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</si>
  <si>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</si>
  <si>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</si>
  <si>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</si>
  <si>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</si>
  <si>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</si>
  <si>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</si>
  <si>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</si>
  <si>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</si>
  <si>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</si>
  <si>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</si>
  <si>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</si>
  <si>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</si>
  <si>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</si>
  <si>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</si>
  <si>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</si>
  <si>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</si>
  <si>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</si>
  <si>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</si>
  <si>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</si>
  <si>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</si>
  <si>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</si>
  <si>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</si>
  <si>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</si>
  <si>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</si>
  <si>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</si>
  <si>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</si>
  <si>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</si>
  <si>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</si>
  <si>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</si>
  <si>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</si>
  <si>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</si>
  <si>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</si>
  <si>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</si>
  <si>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</si>
  <si>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</si>
  <si>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</si>
  <si>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</si>
  <si>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</si>
  <si>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</si>
  <si>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</si>
  <si>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</si>
  <si>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</si>
  <si>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</si>
  <si>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</si>
  <si>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</si>
  <si>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</si>
  <si>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</si>
  <si>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</si>
  <si>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</si>
  <si>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</si>
  <si>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</si>
  <si>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</si>
  <si>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</si>
  <si>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</si>
  <si>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</si>
  <si>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</si>
  <si>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</si>
  <si>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</si>
  <si>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</si>
  <si>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</si>
  <si>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</si>
  <si>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</si>
  <si>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</si>
  <si>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</si>
  <si>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</si>
  <si>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</si>
  <si>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</si>
  <si>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</si>
  <si>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</si>
  <si>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</si>
  <si>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</si>
  <si>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</si>
  <si>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</si>
  <si>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</si>
  <si>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</si>
  <si>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</si>
  <si>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</si>
  <si>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</si>
  <si>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</si>
  <si>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</si>
  <si>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</si>
  <si>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</si>
  <si>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</si>
  <si>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</si>
  <si>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</si>
  <si>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</si>
  <si>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</si>
  <si>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</si>
  <si>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</si>
  <si>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</si>
  <si>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</si>
  <si>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</si>
  <si>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</si>
  <si>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</si>
  <si>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</si>
  <si>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</si>
  <si>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</si>
  <si>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</si>
  <si>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</si>
  <si>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</si>
  <si>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</si>
  <si>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</si>
  <si>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</si>
  <si>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</si>
  <si>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</si>
  <si>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</si>
  <si>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</si>
  <si>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</si>
  <si>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</si>
  <si>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</si>
  <si>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</si>
  <si>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</si>
  <si>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</si>
  <si>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</si>
  <si>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</si>
  <si>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</si>
  <si>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</si>
  <si>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</si>
  <si>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</si>
  <si>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</si>
  <si>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</si>
  <si>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</si>
  <si>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</si>
  <si>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</si>
  <si>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</si>
  <si>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</si>
  <si>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</si>
  <si>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</si>
  <si>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</si>
  <si>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</si>
  <si>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</si>
  <si>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</si>
  <si>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</si>
  <si>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</si>
  <si>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</si>
  <si>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</si>
  <si>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</si>
  <si>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</si>
  <si>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</si>
  <si>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</si>
  <si>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</si>
  <si>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</si>
  <si>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</si>
  <si>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</si>
  <si>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</si>
  <si>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</si>
  <si>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</si>
  <si>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</si>
  <si>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</si>
  <si>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</si>
  <si>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</si>
  <si>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</si>
  <si>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</si>
  <si>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</si>
  <si>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</si>
  <si>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</si>
  <si>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</si>
  <si>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</si>
  <si>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</si>
  <si>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</si>
  <si>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</si>
  <si>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</si>
  <si>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</si>
  <si>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</si>
  <si>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</si>
  <si>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</si>
  <si>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</si>
  <si>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</si>
  <si>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</si>
  <si>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</si>
  <si>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</si>
  <si>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</si>
  <si>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</si>
  <si>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</si>
  <si>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</si>
  <si>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</si>
  <si>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</si>
  <si>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</si>
  <si>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</si>
  <si>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</si>
  <si>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</si>
  <si>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</si>
  <si>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</si>
  <si>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</si>
  <si>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</si>
  <si>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</si>
  <si>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</si>
  <si>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</si>
  <si>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</si>
  <si>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</si>
  <si>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</si>
  <si>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</si>
  <si>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</si>
  <si>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</si>
  <si>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</si>
  <si>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</si>
  <si>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</si>
  <si>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</si>
  <si>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</si>
  <si>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</si>
  <si>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</si>
  <si>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</si>
  <si>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</si>
  <si>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</si>
  <si>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</si>
  <si>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</si>
  <si>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</si>
  <si>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</si>
  <si>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</si>
  <si>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</si>
  <si>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</si>
  <si>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</si>
  <si>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</si>
  <si>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</si>
  <si>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</si>
  <si>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</si>
  <si>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</si>
  <si>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</si>
  <si>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</si>
  <si>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</si>
  <si>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</si>
  <si>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</si>
  <si>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</si>
  <si>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</si>
  <si>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</si>
  <si>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</si>
  <si>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</si>
  <si>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</si>
  <si>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</si>
  <si>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</si>
  <si>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</si>
  <si>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</si>
  <si>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</si>
  <si>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</si>
  <si>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</si>
  <si>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</si>
  <si>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</si>
  <si>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</si>
  <si>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</si>
  <si>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</si>
  <si>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</si>
  <si>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</si>
  <si>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</si>
  <si>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</si>
  <si>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</si>
  <si>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</si>
  <si>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</si>
  <si>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</si>
  <si>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</si>
  <si>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</si>
  <si>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</si>
  <si>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</si>
  <si>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</si>
  <si>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</si>
  <si>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</si>
  <si>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</si>
  <si>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</si>
  <si>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</si>
  <si>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</si>
  <si>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</si>
  <si>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</si>
  <si>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</si>
  <si>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</si>
  <si>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</si>
  <si>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</si>
  <si>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</si>
  <si>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</si>
  <si>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</si>
  <si>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</si>
  <si>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</si>
  <si>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</si>
  <si>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</si>
  <si>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</si>
  <si>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</si>
  <si>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</si>
  <si>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</si>
  <si>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</si>
  <si>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</si>
  <si>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</si>
  <si>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</si>
  <si>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</si>
  <si>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</si>
  <si>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</si>
  <si>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</si>
  <si>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</si>
  <si>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</si>
  <si>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</si>
  <si>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</si>
  <si>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</si>
  <si>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</si>
  <si>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</si>
  <si>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</si>
  <si>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</si>
  <si>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</si>
  <si>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</si>
  <si>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</si>
  <si>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</si>
  <si>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</si>
  <si>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</si>
  <si>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</si>
  <si>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</si>
  <si>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</si>
  <si>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</si>
  <si>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</si>
  <si>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</si>
  <si>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</si>
  <si>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</si>
  <si>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</si>
  <si>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</si>
  <si>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</si>
  <si>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</si>
  <si>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</si>
  <si>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</si>
  <si>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</si>
  <si>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</si>
  <si>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</si>
  <si>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</si>
  <si>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</si>
  <si>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</si>
  <si>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</si>
  <si>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</si>
  <si>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</si>
  <si>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</si>
  <si>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</si>
  <si>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</si>
  <si>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</si>
  <si>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</si>
  <si>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</si>
  <si>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</si>
  <si>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</si>
  <si>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</si>
  <si>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</si>
  <si>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</si>
  <si>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</si>
  <si>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</si>
  <si>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</si>
  <si>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</si>
  <si>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</si>
  <si>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</si>
  <si>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</si>
  <si>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</si>
  <si>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</si>
  <si>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</si>
  <si>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</si>
  <si>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</si>
  <si>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</si>
  <si>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</si>
  <si>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</si>
  <si>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</si>
  <si>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</si>
  <si>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</si>
  <si>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</si>
  <si>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</si>
  <si>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</si>
  <si>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</si>
  <si>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</si>
  <si>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</si>
  <si>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</si>
  <si>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</si>
  <si>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</si>
  <si>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</si>
  <si>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</si>
  <si>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</si>
  <si>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</si>
  <si>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</si>
  <si>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</si>
  <si>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</si>
  <si>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</si>
  <si>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</si>
  <si>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</si>
  <si>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</si>
  <si>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</si>
  <si>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</si>
  <si>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</si>
  <si>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</si>
  <si>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</si>
  <si>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</si>
  <si>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</si>
  <si>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</si>
  <si>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</si>
  <si>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</si>
  <si>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</si>
  <si>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</si>
  <si>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</si>
  <si>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</si>
  <si>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</si>
  <si>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</si>
  <si>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</si>
  <si>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</si>
  <si>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</si>
  <si>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</si>
  <si>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</si>
  <si>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</si>
  <si>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</si>
  <si>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</si>
  <si>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</si>
  <si>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</si>
  <si>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</si>
  <si>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</si>
  <si>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</si>
  <si>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</si>
  <si>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</si>
  <si>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</si>
  <si>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</si>
  <si>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</si>
  <si>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</si>
  <si>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</si>
  <si>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</si>
  <si>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</si>
  <si>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</si>
  <si>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</si>
  <si>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</si>
  <si>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</si>
  <si>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</si>
  <si>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</si>
  <si>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</si>
  <si>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</si>
  <si>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</si>
  <si>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</si>
  <si>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</si>
  <si>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</si>
  <si>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</si>
  <si>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</si>
  <si>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</si>
  <si>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</si>
  <si>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</si>
  <si>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</si>
  <si>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</si>
  <si>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</si>
  <si>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</si>
  <si>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</si>
  <si>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</si>
  <si>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</si>
  <si>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</si>
  <si>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</si>
  <si>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</si>
  <si>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</si>
  <si>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</si>
  <si>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</si>
  <si>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</si>
  <si>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</si>
  <si>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</si>
  <si>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</si>
  <si>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</si>
  <si>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</si>
  <si>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</si>
  <si>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</si>
  <si>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</si>
  <si>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</si>
  <si>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</si>
  <si>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</si>
  <si>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</si>
  <si>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</si>
  <si>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</si>
  <si>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</si>
  <si>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</si>
  <si>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</si>
  <si>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</si>
  <si>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</si>
  <si>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</si>
  <si>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</si>
  <si>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</si>
  <si>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</si>
  <si>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</si>
  <si>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</si>
  <si>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</si>
  <si>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</si>
  <si>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</si>
  <si>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</si>
  <si>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</si>
  <si>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</si>
  <si>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</si>
  <si>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</si>
  <si>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</si>
  <si>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</si>
  <si>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</si>
  <si>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</si>
  <si>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</si>
  <si>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</si>
  <si>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</si>
  <si>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</si>
  <si>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</si>
  <si>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</si>
  <si>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</si>
  <si>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</si>
  <si>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</si>
  <si>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</si>
  <si>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</si>
  <si>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</si>
  <si>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</si>
  <si>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</si>
  <si>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</si>
  <si>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</si>
  <si>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</si>
  <si>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</si>
  <si>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</si>
  <si>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</si>
  <si>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</si>
  <si>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</si>
  <si>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</si>
  <si>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</si>
  <si>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</si>
  <si>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</si>
  <si>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</si>
  <si>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</si>
  <si>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</si>
  <si>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</si>
  <si>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</si>
  <si>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</si>
  <si>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</si>
  <si>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</si>
  <si>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</si>
  <si>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</si>
  <si>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</si>
  <si>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</si>
  <si>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</si>
  <si>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</si>
  <si>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</si>
  <si>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</si>
  <si>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</si>
  <si>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</si>
  <si>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</si>
  <si>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</si>
  <si>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</si>
  <si>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</si>
  <si>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</si>
  <si>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</si>
  <si>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</si>
  <si>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</si>
  <si>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</si>
  <si>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</si>
  <si>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</si>
  <si>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</si>
  <si>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</si>
  <si>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</si>
  <si>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</si>
  <si>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</si>
  <si>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</si>
  <si>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</si>
  <si>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</si>
  <si>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</si>
  <si>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</si>
  <si>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</si>
  <si>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</si>
  <si>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</si>
  <si>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</si>
  <si>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</si>
  <si>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</si>
  <si>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</si>
  <si>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</si>
  <si>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</si>
  <si>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</si>
  <si>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</si>
  <si>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</si>
  <si>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</si>
  <si>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</si>
  <si>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</si>
  <si>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</si>
  <si>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</si>
  <si>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</si>
  <si>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</si>
  <si>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</si>
  <si>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</si>
  <si>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</si>
  <si>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</si>
  <si>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</si>
  <si>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</si>
  <si>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</si>
  <si>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</si>
  <si>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</si>
  <si>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</si>
  <si>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</si>
  <si>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</si>
  <si>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</si>
  <si>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</si>
  <si>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</si>
  <si>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</si>
  <si>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</si>
  <si>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</si>
  <si>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</si>
  <si>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</si>
  <si>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</si>
  <si>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</si>
  <si>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</si>
  <si>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</si>
  <si>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</si>
  <si>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</si>
  <si>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</si>
  <si>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</si>
  <si>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</si>
  <si>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</si>
  <si>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</si>
  <si>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</si>
  <si>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</si>
  <si>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</si>
  <si>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</si>
  <si>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</si>
  <si>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</si>
  <si>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</si>
  <si>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</si>
  <si>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</si>
  <si>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</si>
  <si>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</si>
  <si>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</si>
  <si>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</si>
  <si>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</si>
  <si>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</si>
  <si>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</si>
  <si>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</si>
  <si>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</si>
  <si>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</si>
  <si>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</si>
  <si>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</si>
  <si>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</si>
  <si>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</si>
  <si>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</si>
  <si>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</si>
  <si>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</si>
  <si>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</si>
  <si>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</si>
  <si>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</si>
  <si>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</si>
  <si>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</si>
  <si>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</si>
  <si>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</si>
  <si>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</si>
  <si>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</si>
  <si>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</si>
  <si>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</si>
  <si>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</si>
  <si>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</si>
  <si>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</si>
  <si>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</si>
  <si>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</si>
  <si>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</si>
  <si>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</si>
  <si>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</si>
  <si>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</si>
  <si>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</si>
  <si>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</si>
  <si>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</si>
  <si>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</si>
  <si>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</si>
  <si>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</si>
  <si>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</si>
  <si>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</si>
  <si>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</si>
  <si>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</si>
  <si>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</si>
  <si>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</si>
  <si>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</si>
  <si>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</si>
  <si>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</si>
  <si>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</si>
  <si>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</si>
  <si>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</si>
  <si>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</si>
  <si>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</si>
  <si>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</si>
  <si>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</si>
  <si>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</si>
  <si>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</si>
  <si>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</si>
  <si>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</si>
  <si>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</si>
  <si>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</si>
  <si>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</si>
  <si>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</si>
  <si>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</si>
  <si>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</si>
  <si>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</si>
  <si>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</si>
  <si>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</si>
  <si>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</si>
  <si>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</si>
  <si>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</si>
  <si>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</si>
  <si>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</si>
  <si>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</si>
  <si>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</si>
  <si>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</si>
  <si>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</si>
  <si>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</si>
  <si>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</si>
  <si>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</si>
  <si>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</si>
  <si>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</si>
  <si>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</si>
  <si>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</si>
  <si>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</si>
  <si>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</si>
  <si>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</si>
  <si>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</si>
  <si>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</si>
  <si>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</si>
  <si>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</si>
  <si>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</si>
  <si>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</si>
  <si>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</si>
  <si>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</si>
  <si>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</si>
  <si>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</si>
  <si>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</si>
  <si>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</si>
  <si>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</si>
  <si>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</si>
  <si>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</si>
  <si>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</si>
  <si>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</si>
  <si>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</si>
  <si>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</si>
  <si>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</si>
  <si>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</si>
  <si>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</si>
  <si>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</si>
  <si>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</si>
  <si>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</si>
  <si>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</si>
  <si>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</si>
  <si>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</si>
  <si>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</si>
  <si>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</si>
  <si>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</si>
  <si>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</si>
  <si>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</si>
  <si>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</si>
  <si>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</si>
  <si>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</si>
  <si>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</si>
  <si>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</si>
  <si>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</si>
  <si>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</si>
  <si>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</si>
  <si>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</si>
  <si>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</si>
  <si>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</si>
  <si>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</si>
  <si>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</si>
  <si>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</si>
  <si>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</si>
  <si>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</si>
  <si>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</si>
  <si>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</si>
  <si>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</si>
  <si>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</si>
  <si>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</si>
  <si>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</si>
  <si>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</si>
  <si>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</si>
  <si>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</si>
  <si>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</si>
  <si>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</si>
  <si>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</si>
  <si>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</si>
  <si>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</si>
  <si>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</si>
  <si>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</si>
  <si>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</si>
  <si>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</si>
  <si>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</si>
  <si>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</si>
  <si>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</si>
  <si>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</si>
  <si>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</si>
  <si>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</si>
  <si>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</si>
  <si>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</si>
  <si>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</si>
  <si>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</si>
  <si>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</si>
  <si>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</si>
  <si>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</si>
  <si>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</si>
  <si>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</si>
  <si>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</si>
  <si>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</si>
  <si>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</si>
  <si>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</si>
  <si>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</si>
  <si>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</si>
  <si>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</si>
  <si>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</si>
  <si>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</si>
  <si>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</si>
  <si>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</si>
  <si>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</si>
  <si>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</si>
  <si>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</si>
  <si>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</si>
  <si>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</si>
  <si>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</si>
  <si>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</si>
  <si>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</si>
  <si>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</si>
  <si>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</si>
  <si>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</si>
  <si>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</si>
  <si>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</si>
  <si>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</si>
  <si>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</si>
  <si>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</si>
  <si>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</si>
  <si>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</si>
  <si>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</si>
  <si>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</si>
  <si>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</si>
  <si>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</si>
  <si>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</si>
  <si>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</si>
  <si>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</si>
  <si>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</si>
  <si>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</si>
  <si>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</si>
  <si>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</si>
  <si>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</si>
  <si>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</si>
  <si>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</si>
  <si>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</si>
  <si>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</si>
  <si>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</si>
  <si>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</si>
  <si>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</si>
  <si>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</si>
  <si>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</si>
  <si>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</si>
  <si>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</si>
  <si>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</si>
  <si>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</si>
  <si>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</si>
  <si>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</si>
  <si>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</si>
  <si>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</si>
  <si>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</si>
  <si>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</si>
  <si>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</si>
  <si>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</si>
  <si>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</si>
  <si>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</si>
  <si>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</si>
  <si>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</si>
  <si>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</si>
  <si>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</si>
  <si>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</si>
  <si>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</si>
  <si>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</si>
  <si>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</si>
  <si>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</si>
  <si>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</si>
  <si>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</si>
  <si>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</si>
  <si>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</si>
  <si>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</si>
  <si>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</si>
  <si>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</si>
  <si>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</si>
  <si>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</si>
  <si>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</si>
  <si>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</si>
  <si>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</si>
  <si>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</si>
  <si>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</si>
  <si>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</si>
  <si>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</si>
  <si>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</si>
  <si>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</si>
  <si>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</si>
  <si>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</si>
  <si>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</si>
  <si>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</si>
  <si>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</si>
  <si>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</si>
  <si>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</si>
  <si>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</si>
  <si>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</si>
  <si>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</si>
  <si>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</si>
  <si>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</si>
  <si>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</si>
  <si>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</si>
  <si>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</si>
  <si>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</si>
  <si>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</si>
  <si>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</si>
  <si>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</si>
  <si>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</si>
  <si>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</si>
  <si>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</si>
  <si>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</si>
  <si>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</si>
  <si>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</si>
  <si>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</si>
  <si>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</si>
  <si>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</si>
  <si>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</si>
  <si>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</si>
  <si>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</si>
  <si>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</si>
  <si>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</si>
  <si>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</si>
  <si>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</si>
  <si>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</si>
  <si>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</si>
  <si>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</si>
  <si>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</si>
  <si>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</si>
  <si>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</si>
  <si>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</si>
  <si>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</si>
  <si>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</si>
  <si>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</si>
  <si>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</si>
  <si>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</si>
  <si>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</si>
  <si>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</si>
  <si>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</si>
  <si>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</si>
  <si>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</si>
  <si>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</si>
  <si>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</si>
  <si>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</si>
  <si>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</si>
  <si>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</si>
  <si>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</si>
  <si>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</si>
  <si>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</si>
  <si>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</si>
  <si>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</si>
  <si>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</si>
  <si>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</si>
  <si>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</si>
  <si>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</si>
  <si>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</si>
  <si>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</si>
  <si>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</si>
  <si>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</si>
  <si>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</si>
  <si>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</si>
  <si>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</si>
  <si>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</si>
  <si>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</si>
  <si>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</si>
  <si>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</si>
  <si>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</si>
  <si>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</si>
  <si>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</si>
  <si>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</si>
  <si>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</si>
  <si>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</si>
  <si>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</si>
  <si>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</si>
  <si>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</si>
  <si>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</si>
  <si>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</si>
  <si>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</si>
  <si>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</si>
  <si>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</si>
  <si>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</si>
  <si>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</si>
  <si>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</si>
  <si>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</si>
  <si>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</si>
  <si>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</si>
  <si>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</si>
  <si>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</si>
  <si>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</si>
  <si>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</si>
  <si>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</si>
  <si>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</si>
  <si>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</si>
  <si>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</si>
  <si>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</si>
  <si>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</si>
  <si>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</si>
  <si>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</si>
  <si>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</si>
  <si>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</si>
  <si>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</si>
  <si>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</si>
  <si>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</si>
  <si>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</si>
  <si>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</si>
  <si>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</si>
  <si>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</si>
  <si>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</si>
  <si>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</si>
  <si>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</si>
  <si>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</si>
  <si>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</si>
  <si>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</si>
  <si>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</si>
  <si>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</si>
  <si>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</si>
  <si>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</si>
  <si>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</si>
  <si>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</si>
  <si>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</si>
  <si>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</si>
  <si>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</si>
  <si>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</si>
  <si>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</si>
  <si>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</si>
  <si>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</si>
  <si>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</si>
  <si>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</si>
  <si>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</si>
  <si>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</si>
  <si>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</si>
  <si>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</si>
  <si>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</si>
  <si>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</si>
  <si>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</si>
  <si>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</si>
  <si>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</si>
  <si>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</si>
  <si>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</si>
  <si>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</si>
  <si>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</si>
  <si>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</si>
  <si>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</si>
  <si>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</si>
  <si>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</si>
  <si>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</si>
  <si>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</si>
  <si>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</si>
  <si>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</si>
  <si>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</si>
  <si>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</si>
  <si>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</si>
  <si>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</si>
  <si>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</si>
  <si>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</si>
  <si>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</si>
  <si>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</si>
  <si>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</si>
  <si>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</si>
  <si>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</si>
  <si>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</si>
  <si>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</si>
  <si>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</si>
  <si>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</si>
  <si>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</si>
  <si>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</si>
  <si>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</si>
  <si>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</si>
  <si>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</si>
  <si>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</si>
  <si>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</si>
  <si>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</si>
  <si>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</si>
  <si>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</si>
  <si>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</si>
  <si>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</si>
  <si>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</si>
  <si>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</si>
  <si>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</si>
  <si>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</si>
  <si>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</si>
  <si>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</si>
  <si>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</si>
  <si>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</si>
  <si>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</si>
  <si>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</si>
  <si>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</si>
  <si>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</si>
  <si>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</si>
  <si>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</si>
  <si>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</si>
  <si>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</si>
  <si>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</si>
  <si>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</si>
  <si>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</si>
  <si>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</si>
  <si>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</si>
  <si>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</si>
  <si>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</si>
  <si>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</si>
  <si>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</si>
  <si>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</si>
  <si>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</si>
  <si>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</si>
  <si>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</si>
  <si>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</si>
  <si>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</si>
  <si>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</si>
  <si>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</si>
  <si>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</si>
  <si>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</si>
  <si>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</si>
  <si>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</si>
  <si>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</si>
  <si>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</si>
  <si>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</si>
  <si>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</si>
  <si>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</si>
  <si>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</si>
  <si>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</si>
  <si>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</si>
  <si>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</si>
  <si>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</si>
  <si>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</si>
  <si>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</si>
  <si>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</si>
  <si>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</si>
  <si>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</si>
  <si>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</si>
  <si>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</si>
  <si>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</si>
  <si>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</si>
  <si>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</si>
  <si>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</si>
  <si>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</si>
  <si>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</si>
  <si>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</si>
  <si>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</si>
  <si>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</si>
  <si>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</si>
  <si>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</si>
  <si>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</si>
  <si>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</si>
  <si>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</si>
  <si>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</si>
  <si>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</si>
  <si>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</si>
  <si>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</si>
  <si>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</si>
  <si>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</si>
  <si>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</si>
  <si>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</si>
  <si>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</si>
  <si>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</si>
  <si>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</si>
  <si>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</si>
  <si>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</si>
  <si>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</si>
  <si>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</si>
  <si>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</si>
  <si>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</si>
  <si>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</si>
  <si>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</si>
  <si>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</si>
  <si>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</si>
  <si>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</si>
  <si>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</si>
  <si>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</si>
  <si>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</si>
  <si>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</si>
  <si>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</si>
  <si>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</si>
  <si>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</si>
  <si>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</si>
  <si>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</si>
  <si>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</si>
  <si>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</si>
  <si>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</si>
  <si>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</si>
  <si>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</si>
  <si>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</si>
  <si>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</si>
  <si>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</si>
  <si>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</si>
  <si>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</si>
  <si>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</si>
  <si>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</si>
  <si>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</si>
  <si>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</si>
  <si>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</si>
  <si>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</si>
  <si>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</si>
  <si>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</si>
  <si>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</si>
  <si>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</si>
  <si>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</si>
  <si>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</si>
  <si>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</si>
  <si>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</si>
  <si>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</si>
  <si>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</si>
  <si>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</si>
  <si>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</si>
  <si>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</si>
  <si>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</si>
  <si>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</si>
  <si>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</si>
  <si>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</si>
  <si>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</si>
  <si>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</si>
  <si>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</si>
  <si>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</si>
  <si>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</si>
  <si>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</si>
  <si>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</si>
  <si>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</si>
  <si>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</si>
  <si>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</si>
  <si>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</si>
  <si>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</si>
  <si>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</si>
  <si>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</si>
  <si>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</si>
  <si>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</si>
  <si>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</si>
  <si>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</si>
  <si>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</si>
  <si>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</si>
  <si>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</si>
  <si>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</si>
  <si>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</si>
  <si>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</si>
  <si>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</si>
  <si>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</si>
  <si>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</si>
  <si>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</si>
  <si>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</si>
  <si>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</si>
  <si>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</si>
  <si>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</si>
  <si>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</si>
  <si>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</si>
  <si>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</si>
  <si>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</si>
  <si>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</si>
  <si>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</si>
  <si>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</si>
  <si>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</si>
  <si>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</si>
  <si>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</si>
  <si>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</si>
  <si>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</si>
  <si>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</si>
  <si>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</si>
  <si>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</si>
  <si>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</si>
  <si>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</si>
  <si>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</si>
  <si>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</si>
  <si>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</si>
  <si>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</si>
  <si>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</si>
  <si>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</si>
  <si>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</si>
  <si>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</si>
  <si>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</si>
  <si>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</si>
  <si>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</si>
  <si>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</si>
  <si>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</si>
  <si>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</si>
  <si>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</si>
  <si>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</si>
  <si>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</si>
  <si>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</si>
  <si>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</si>
  <si>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</si>
  <si>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</si>
  <si>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</si>
  <si>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</si>
  <si>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</si>
  <si>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</si>
  <si>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</si>
  <si>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</si>
  <si>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</si>
  <si>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</si>
  <si>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</si>
  <si>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</si>
  <si>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</si>
  <si>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</si>
  <si>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</si>
  <si>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</si>
  <si>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</si>
  <si>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</si>
  <si>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</si>
  <si>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</si>
  <si>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</si>
  <si>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</si>
  <si>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</si>
  <si>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</si>
  <si>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</si>
  <si>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</si>
  <si>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</si>
  <si>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</si>
  <si>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</si>
  <si>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</si>
  <si>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</si>
  <si>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</si>
  <si>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</si>
  <si>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</si>
  <si>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</si>
  <si>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</si>
  <si>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</si>
  <si>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</si>
  <si>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</si>
  <si>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</si>
  <si>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</si>
  <si>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</si>
  <si>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</si>
  <si>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</si>
  <si>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</si>
  <si>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</si>
  <si>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</si>
  <si>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</si>
  <si>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</si>
  <si>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</si>
  <si>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</si>
  <si>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</si>
  <si>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</si>
  <si>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</si>
  <si>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</si>
  <si>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</si>
  <si>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</si>
  <si>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</si>
  <si>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</si>
  <si>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</si>
  <si>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</si>
  <si>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</si>
  <si>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</si>
  <si>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</si>
  <si>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</si>
  <si>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</si>
  <si>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</si>
  <si>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</si>
  <si>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</si>
  <si>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</si>
  <si>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</si>
  <si>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</si>
  <si>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</si>
  <si>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</si>
  <si>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</si>
  <si>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</si>
  <si>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</si>
  <si>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</si>
  <si>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</si>
  <si>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</si>
  <si>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</si>
  <si>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</si>
  <si>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</si>
  <si>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</si>
  <si>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</si>
  <si>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</si>
  <si>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</si>
  <si>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</si>
  <si>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</si>
  <si>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</si>
  <si>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</si>
  <si>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</si>
  <si>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</si>
  <si>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</si>
  <si>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</si>
  <si>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</si>
  <si>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</si>
  <si>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</si>
  <si>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</si>
  <si>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</si>
  <si>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</si>
  <si>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</si>
  <si>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</si>
  <si>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</si>
  <si>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</si>
  <si>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</si>
  <si>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</si>
  <si>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</si>
  <si>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</si>
  <si>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</si>
  <si>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</si>
  <si>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</si>
  <si>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</si>
  <si>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</si>
  <si>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</si>
  <si>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</si>
  <si>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</si>
  <si>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</si>
  <si>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</si>
  <si>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</si>
  <si>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</si>
  <si>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</si>
  <si>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</si>
  <si>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</si>
  <si>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</si>
  <si>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</si>
  <si>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</si>
  <si>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</si>
  <si>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</si>
  <si>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</si>
  <si>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</si>
  <si>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</si>
  <si>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</si>
  <si>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</si>
  <si>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</si>
  <si>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</si>
  <si>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</si>
  <si>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</si>
  <si>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</si>
  <si>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</si>
  <si>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</si>
  <si>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</si>
  <si>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</si>
  <si>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</si>
  <si>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</si>
  <si>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</si>
  <si>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</si>
  <si>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</si>
  <si>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</si>
  <si>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</si>
  <si>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</si>
  <si>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</si>
  <si>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</si>
  <si>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</si>
  <si>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</si>
  <si>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</si>
  <si>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</si>
  <si>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</si>
  <si>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</si>
  <si>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</si>
  <si>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</si>
  <si>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</si>
  <si>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</si>
  <si>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</si>
  <si>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</si>
  <si>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</si>
  <si>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</si>
  <si>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</si>
  <si>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</si>
  <si>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</si>
  <si>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</si>
  <si>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</si>
  <si>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</si>
  <si>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</si>
  <si>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</si>
  <si>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</si>
  <si>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</si>
  <si>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</si>
  <si>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</si>
  <si>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</si>
  <si>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</si>
  <si>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</si>
  <si>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</si>
  <si>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</si>
  <si>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</si>
  <si>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</si>
  <si>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</si>
  <si>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</si>
  <si>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</si>
  <si>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</si>
  <si>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</si>
  <si>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</si>
  <si>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</si>
  <si>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</si>
  <si>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</si>
  <si>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</si>
  <si>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</si>
  <si>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</si>
  <si>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</si>
  <si>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</si>
  <si>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</si>
  <si>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</si>
  <si>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</si>
  <si>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</si>
  <si>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</si>
  <si>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</si>
  <si>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</si>
  <si>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</si>
  <si>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</si>
  <si>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</si>
  <si>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</si>
  <si>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</si>
  <si>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</si>
  <si>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</si>
  <si>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</si>
  <si>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</si>
  <si>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</si>
  <si>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</si>
  <si>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</si>
  <si>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</si>
  <si>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</si>
  <si>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</si>
  <si>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</si>
  <si>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</si>
  <si>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</si>
  <si>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</si>
  <si>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</si>
  <si>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</si>
  <si>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</si>
  <si>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</si>
  <si>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</si>
  <si>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</si>
  <si>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</si>
  <si>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</si>
  <si>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</si>
  <si>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</si>
  <si>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</si>
  <si>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</si>
  <si>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</si>
  <si>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</si>
  <si>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</si>
  <si>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</si>
  <si>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</si>
  <si>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</si>
  <si>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</si>
  <si>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</si>
  <si>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</si>
  <si>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</si>
  <si>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</si>
  <si>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</si>
  <si>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</si>
  <si>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</si>
  <si>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</si>
  <si>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</si>
  <si>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</si>
  <si>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</si>
  <si>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</si>
  <si>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</si>
  <si>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</si>
  <si>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</si>
  <si>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</si>
  <si>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</si>
  <si>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</si>
  <si>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</si>
  <si>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</si>
  <si>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</si>
  <si>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</si>
  <si>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</si>
  <si>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</si>
  <si>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</si>
  <si>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</si>
  <si>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</si>
  <si>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</si>
  <si>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</si>
  <si>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</si>
  <si>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</si>
  <si>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</si>
  <si>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</si>
  <si>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</si>
  <si>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</si>
  <si>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</si>
  <si>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</si>
  <si>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</si>
  <si>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</si>
  <si>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</si>
  <si>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</si>
  <si>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</si>
  <si>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</si>
  <si>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</si>
  <si>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</si>
  <si>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</si>
  <si>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</si>
  <si>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</si>
  <si>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</si>
  <si>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</si>
  <si>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</si>
  <si>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</si>
  <si>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</si>
  <si>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</si>
  <si>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</si>
  <si>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</si>
  <si>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</si>
  <si>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</si>
  <si>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</si>
  <si>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</si>
  <si>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</si>
  <si>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</si>
  <si>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</si>
  <si>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</si>
  <si>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</si>
  <si>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</si>
  <si>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</si>
  <si>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</si>
  <si>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</si>
  <si>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</si>
  <si>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</si>
  <si>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</si>
  <si>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</si>
  <si>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</si>
  <si>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</si>
  <si>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</si>
  <si>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</si>
  <si>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</si>
  <si>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</si>
  <si>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</si>
  <si>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</si>
  <si>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</si>
  <si>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</si>
  <si>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</si>
  <si>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</si>
  <si>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</si>
  <si>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</si>
  <si>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</si>
  <si>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</si>
  <si>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</si>
  <si>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</si>
  <si>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</si>
  <si>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</si>
  <si>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</si>
  <si>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</si>
  <si>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</si>
  <si>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</si>
  <si>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</si>
  <si>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</si>
  <si>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</si>
  <si>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</si>
  <si>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</si>
  <si>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</si>
  <si>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</si>
  <si>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</si>
  <si>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</si>
  <si>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</si>
  <si>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</si>
  <si>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</si>
  <si>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</si>
  <si>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</si>
  <si>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</si>
  <si>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</si>
  <si>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</si>
  <si>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</si>
  <si>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</si>
  <si>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</si>
  <si>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</si>
  <si>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</si>
  <si>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</si>
  <si>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</si>
  <si>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</si>
  <si>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</si>
  <si>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</si>
  <si>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</si>
  <si>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</si>
  <si>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</si>
  <si>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</si>
  <si>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</si>
  <si>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</si>
  <si>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</si>
  <si>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</si>
  <si>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</si>
  <si>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</si>
  <si>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</si>
  <si>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</si>
  <si>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</si>
  <si>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</si>
  <si>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</si>
  <si>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</si>
  <si>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</si>
  <si>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</si>
  <si>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</si>
  <si>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</si>
  <si>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</si>
  <si>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</si>
  <si>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</si>
  <si>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</si>
  <si>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</si>
  <si>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</si>
  <si>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</si>
  <si>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</si>
  <si>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</si>
  <si>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</si>
  <si>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</si>
  <si>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</si>
  <si>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</si>
  <si>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</si>
  <si>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</si>
  <si>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</si>
  <si>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</si>
  <si>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</si>
  <si>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</si>
  <si>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</si>
  <si>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</si>
  <si>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</si>
  <si>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</si>
  <si>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</si>
  <si>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</si>
  <si>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</si>
  <si>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</si>
  <si>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</si>
  <si>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</si>
  <si>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</si>
  <si>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</si>
  <si>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</si>
  <si>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</si>
  <si>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</si>
  <si>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</si>
  <si>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</si>
  <si>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</si>
  <si>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</si>
  <si>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</si>
  <si>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</si>
  <si>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</si>
  <si>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</si>
  <si>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</si>
  <si>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</si>
  <si>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</si>
  <si>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</si>
  <si>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</si>
  <si>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</si>
  <si>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</si>
  <si>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</si>
  <si>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</si>
  <si>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</si>
  <si>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</si>
  <si>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</si>
  <si>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</si>
  <si>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</si>
  <si>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</si>
  <si>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</si>
  <si>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</si>
  <si>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</si>
  <si>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</si>
  <si>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</si>
  <si>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</si>
  <si>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</si>
  <si>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</si>
  <si>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</si>
  <si>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</si>
  <si>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</si>
  <si>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</si>
  <si>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</si>
  <si>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</si>
  <si>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</si>
  <si>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</si>
  <si>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</si>
  <si>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</si>
  <si>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</si>
  <si>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</si>
  <si>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</si>
  <si>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</si>
  <si>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</si>
  <si>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</si>
  <si>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</si>
  <si>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</si>
  <si>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</si>
  <si>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</si>
  <si>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</si>
  <si>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</si>
  <si>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</si>
  <si>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</si>
  <si>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</si>
  <si>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</si>
  <si>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</si>
  <si>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</si>
  <si>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</si>
  <si>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</si>
  <si>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</si>
  <si>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</si>
  <si>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</si>
  <si>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</si>
  <si>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</si>
  <si>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</si>
  <si>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</si>
  <si>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</si>
  <si>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</si>
  <si>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</si>
  <si>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</si>
  <si>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</si>
  <si>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</si>
  <si>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</si>
  <si>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</si>
  <si>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</si>
  <si>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</si>
  <si>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</si>
  <si>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</si>
  <si>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</si>
  <si>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</si>
  <si>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</si>
  <si>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</si>
  <si>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</si>
  <si>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</si>
  <si>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</si>
  <si>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</si>
  <si>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</si>
  <si>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</si>
  <si>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</si>
  <si>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</si>
  <si>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</si>
  <si>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</si>
  <si>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</si>
  <si>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</si>
  <si>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</si>
  <si>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</si>
  <si>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</si>
  <si>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</si>
  <si>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</si>
  <si>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</si>
  <si>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</si>
  <si>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</si>
  <si>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</si>
  <si>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</si>
  <si>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</si>
  <si>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</si>
  <si>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</si>
  <si>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</si>
  <si>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</si>
  <si>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</si>
  <si>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</si>
  <si>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</si>
  <si>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</si>
  <si>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</si>
  <si>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</si>
  <si>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</si>
  <si>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</si>
  <si>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</si>
  <si>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</si>
  <si>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</si>
  <si>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</si>
  <si>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</si>
  <si>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</si>
  <si>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</si>
  <si>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</si>
  <si>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</si>
  <si>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</si>
  <si>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</si>
  <si>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</si>
  <si>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</si>
  <si>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</si>
  <si>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</si>
  <si>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</si>
  <si>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</si>
  <si>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</si>
  <si>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</si>
  <si>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</si>
  <si>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</si>
  <si>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</si>
  <si>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</si>
  <si>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</si>
  <si>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</si>
  <si>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</si>
  <si>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</si>
  <si>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</si>
  <si>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</si>
  <si>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</si>
  <si>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</si>
  <si>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</si>
  <si>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</si>
  <si>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</si>
  <si>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</si>
  <si>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</si>
  <si>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</si>
  <si>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</si>
  <si>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</si>
  <si>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</si>
  <si>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</si>
  <si>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</si>
  <si>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</si>
  <si>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</si>
  <si>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</si>
  <si>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</si>
  <si>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</si>
  <si>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</si>
  <si>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</si>
  <si>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</si>
  <si>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</si>
  <si>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</si>
  <si>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</si>
  <si>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</si>
  <si>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</si>
  <si>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</si>
  <si>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</si>
  <si>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</si>
  <si>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</si>
  <si>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</si>
  <si>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</si>
  <si>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</si>
  <si>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</si>
  <si>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</si>
  <si>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</si>
  <si>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</si>
  <si>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</si>
  <si>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</si>
  <si>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</si>
  <si>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</si>
  <si>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</si>
  <si>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</si>
  <si>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</si>
  <si>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</si>
  <si>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</si>
  <si>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</si>
  <si>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</si>
  <si>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</si>
  <si>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</si>
  <si>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</si>
  <si>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</si>
  <si>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</si>
  <si>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</si>
  <si>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</si>
  <si>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</si>
  <si>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</si>
  <si>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</si>
  <si>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</si>
  <si>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</si>
  <si>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</si>
  <si>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</si>
  <si>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</si>
  <si>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</si>
  <si>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</si>
  <si>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</si>
  <si>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</si>
  <si>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</si>
  <si>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</si>
  <si>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</si>
  <si>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</si>
  <si>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</si>
  <si>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</si>
  <si>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</si>
  <si>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</si>
  <si>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</si>
  <si>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</si>
  <si>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</si>
  <si>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</si>
  <si>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</si>
  <si>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</si>
  <si>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</si>
  <si>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</si>
  <si>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</si>
  <si>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</si>
  <si>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</si>
  <si>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</si>
  <si>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</si>
  <si>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</si>
  <si>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</si>
  <si>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</si>
  <si>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</si>
  <si>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</si>
  <si>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</si>
  <si>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</si>
  <si>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</si>
  <si>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</si>
  <si>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</si>
  <si>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</si>
  <si>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</si>
  <si>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</si>
  <si>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</si>
  <si>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</si>
  <si>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</si>
  <si>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</si>
  <si>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</si>
  <si>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</si>
  <si>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</si>
  <si>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</si>
  <si>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</si>
  <si>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</si>
  <si>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</si>
  <si>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</si>
  <si>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</si>
  <si>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</si>
  <si>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</si>
  <si>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</si>
  <si>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</si>
  <si>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</si>
  <si>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</si>
  <si>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</si>
  <si>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</si>
  <si>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</si>
  <si>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</si>
  <si>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</si>
  <si>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</si>
  <si>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</si>
  <si>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</si>
  <si>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</si>
  <si>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</si>
  <si>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</si>
  <si>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</si>
  <si>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</si>
  <si>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</si>
  <si>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</si>
  <si>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</si>
  <si>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</si>
  <si>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</si>
  <si>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</si>
  <si>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</si>
  <si>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</si>
  <si>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</si>
  <si>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</si>
  <si>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</si>
  <si>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</si>
  <si>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</si>
  <si>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</si>
  <si>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</si>
  <si>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</si>
  <si>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</si>
  <si>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</si>
  <si>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</si>
  <si>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</si>
  <si>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</si>
  <si>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</si>
  <si>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</si>
  <si>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</si>
  <si>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</si>
  <si>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</si>
  <si>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</si>
  <si>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</si>
  <si>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</si>
  <si>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</si>
  <si>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</si>
  <si>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</si>
  <si>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</si>
  <si>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</si>
  <si>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</si>
  <si>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</si>
  <si>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</si>
  <si>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</si>
  <si>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</si>
  <si>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</si>
  <si>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</si>
  <si>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</si>
  <si>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</si>
  <si>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</si>
  <si>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</si>
  <si>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</si>
  <si>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</si>
  <si>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</si>
  <si>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</si>
  <si>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</si>
  <si>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</si>
  <si>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</si>
  <si>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</si>
  <si>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</si>
  <si>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</si>
  <si>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</si>
  <si>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</si>
  <si>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</si>
  <si>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</si>
  <si>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</si>
  <si>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</si>
  <si>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</si>
  <si>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</si>
  <si>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</si>
  <si>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</si>
  <si>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</si>
  <si>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</si>
  <si>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</si>
  <si>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</si>
  <si>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</si>
  <si>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</si>
  <si>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</si>
  <si>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</si>
  <si>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</si>
  <si>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</si>
  <si>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</si>
  <si>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</si>
  <si>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</si>
  <si>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</si>
  <si>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</si>
  <si>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</si>
  <si>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</si>
  <si>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</si>
  <si>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</si>
  <si>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</si>
  <si>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</si>
  <si>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</si>
  <si>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</si>
  <si>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</si>
  <si>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</si>
  <si>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</si>
  <si>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</si>
  <si>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</si>
  <si>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</si>
  <si>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</si>
  <si>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</si>
  <si>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</si>
  <si>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</si>
  <si>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</si>
  <si>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</si>
  <si>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</si>
  <si>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</si>
  <si>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</si>
  <si>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</si>
  <si>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</si>
  <si>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</si>
  <si>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</si>
  <si>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</si>
  <si>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</si>
  <si>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</si>
  <si>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</si>
  <si>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</si>
  <si>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</si>
  <si>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</si>
  <si>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</si>
  <si>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</si>
  <si>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</si>
  <si>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</si>
  <si>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</si>
  <si>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</si>
  <si>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</si>
  <si>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</si>
  <si>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</si>
  <si>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</si>
  <si>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</si>
  <si>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</si>
  <si>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</si>
  <si>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</si>
  <si>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</si>
  <si>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</si>
  <si>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</si>
  <si>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</si>
  <si>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</si>
  <si>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</si>
  <si>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</si>
  <si>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</si>
  <si>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</si>
  <si>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</si>
  <si>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</si>
  <si>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</si>
  <si>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</si>
  <si>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</si>
  <si>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</si>
  <si>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</si>
  <si>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</si>
  <si>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</si>
  <si>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</si>
  <si>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</si>
  <si>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</si>
  <si>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</si>
  <si>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</si>
  <si>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</si>
  <si>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</si>
  <si>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</si>
  <si>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</si>
  <si>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</si>
  <si>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</si>
  <si>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</si>
  <si>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</si>
  <si>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</si>
  <si>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</si>
  <si>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</si>
  <si>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</si>
  <si>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</si>
  <si>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</si>
  <si>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</si>
  <si>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</si>
  <si>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</si>
  <si>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</si>
  <si>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</si>
  <si>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</si>
  <si>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</si>
  <si>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</si>
  <si>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</si>
  <si>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</si>
  <si>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</si>
  <si>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</si>
  <si>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</si>
  <si>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</si>
  <si>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</si>
  <si>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</si>
  <si>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</si>
  <si>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</si>
  <si>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</si>
  <si>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</si>
  <si>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</si>
  <si>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</si>
  <si>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</si>
  <si>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</si>
  <si>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</si>
  <si>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</si>
  <si>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</si>
  <si>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</si>
  <si>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</si>
  <si>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</si>
  <si>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</si>
  <si>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</si>
  <si>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</si>
  <si>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</si>
  <si>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</si>
  <si>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</si>
  <si>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</si>
  <si>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</si>
  <si>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</si>
  <si>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</si>
  <si>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</si>
  <si>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</si>
  <si>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</si>
  <si>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</si>
  <si>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</si>
  <si>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</si>
  <si>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</si>
  <si>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</si>
  <si>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</si>
  <si>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</si>
  <si>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</si>
  <si>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</si>
  <si>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</si>
  <si>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</si>
  <si>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</si>
  <si>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</si>
  <si>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</si>
  <si>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</si>
  <si>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</si>
  <si>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</si>
  <si>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</si>
  <si>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</si>
  <si>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</si>
  <si>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</si>
  <si>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</si>
  <si>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</si>
  <si>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</si>
  <si>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</si>
  <si>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</si>
  <si>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</si>
  <si>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</si>
  <si>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</si>
  <si>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</si>
  <si>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</si>
  <si>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</si>
  <si>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</si>
  <si>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</si>
  <si>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</si>
  <si>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</si>
  <si>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</si>
  <si>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</si>
  <si>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</si>
  <si>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</si>
  <si>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</si>
  <si>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</si>
  <si>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</si>
  <si>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</si>
  <si>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</si>
  <si>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</si>
  <si>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</si>
  <si>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</si>
  <si>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</si>
  <si>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</si>
  <si>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</si>
  <si>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</si>
  <si>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</si>
  <si>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</si>
  <si>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</si>
  <si>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</si>
  <si>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</si>
  <si>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</si>
  <si>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</si>
  <si>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</si>
  <si>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</si>
  <si>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</si>
  <si>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</si>
  <si>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</si>
  <si>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</si>
  <si>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</si>
  <si>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</si>
  <si>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</si>
  <si>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</si>
  <si>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</si>
  <si>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</si>
  <si>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</si>
  <si>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</si>
  <si>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</si>
  <si>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</si>
  <si>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</si>
  <si>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</si>
  <si>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</si>
  <si>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</si>
  <si>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</si>
  <si>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</si>
  <si>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</si>
  <si>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</si>
  <si>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</si>
  <si>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</si>
  <si>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</si>
  <si>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</si>
  <si>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</si>
  <si>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</si>
  <si>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</si>
  <si>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</si>
  <si>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</si>
  <si>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</si>
  <si>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</si>
  <si>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</si>
  <si>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</si>
  <si>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</si>
  <si>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</si>
  <si>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</si>
  <si>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</si>
  <si>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</si>
  <si>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</si>
  <si>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</si>
  <si>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</si>
  <si>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</si>
  <si>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</si>
  <si>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</si>
  <si>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</si>
  <si>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</si>
  <si>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</si>
  <si>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</si>
  <si>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</si>
  <si>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</si>
  <si>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</si>
  <si>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</si>
  <si>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</si>
  <si>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</si>
  <si>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</si>
  <si>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</si>
  <si>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</si>
  <si>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</si>
  <si>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</si>
  <si>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</si>
  <si>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</si>
  <si>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</si>
  <si>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</si>
  <si>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</si>
  <si>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</si>
  <si>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</si>
  <si>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</si>
  <si>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</si>
  <si>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</si>
  <si>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</si>
  <si>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</si>
  <si>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</si>
  <si>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</si>
  <si>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</si>
  <si>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</si>
  <si>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</si>
  <si>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</si>
  <si>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</si>
  <si>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</si>
  <si>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</si>
  <si>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</si>
  <si>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</si>
  <si>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</si>
  <si>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</si>
  <si>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</si>
  <si>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</si>
  <si>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</si>
  <si>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</si>
  <si>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</si>
  <si>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</si>
  <si>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</si>
  <si>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</si>
  <si>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</si>
  <si>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</si>
  <si>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</si>
  <si>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</si>
  <si>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</si>
  <si>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</si>
  <si>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</si>
  <si>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</si>
  <si>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</si>
  <si>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</si>
  <si>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</si>
  <si>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</si>
  <si>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</si>
  <si>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</si>
  <si>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</si>
  <si>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</si>
  <si>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</si>
  <si>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</si>
  <si>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</si>
  <si>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</si>
  <si>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</si>
  <si>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</si>
  <si>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</si>
  <si>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</si>
  <si>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</si>
  <si>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</si>
  <si>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</si>
  <si>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</si>
  <si>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</si>
  <si>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</si>
  <si>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</si>
  <si>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</si>
  <si>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</si>
  <si>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</si>
  <si>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</si>
  <si>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</si>
  <si>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</si>
  <si>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</si>
  <si>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</si>
  <si>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</si>
  <si>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</si>
  <si>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</si>
  <si>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</si>
  <si>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</si>
  <si>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</si>
  <si>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</si>
  <si>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</si>
  <si>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</si>
  <si>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</si>
  <si>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</si>
  <si>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</si>
  <si>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</si>
  <si>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</si>
  <si>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</si>
  <si>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</si>
  <si>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</si>
  <si>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</si>
  <si>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</si>
  <si>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</si>
  <si>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</si>
  <si>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</si>
  <si>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</si>
  <si>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</si>
  <si>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</si>
  <si>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</si>
  <si>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</si>
  <si>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</si>
  <si>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</si>
  <si>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</si>
  <si>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</si>
  <si>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</si>
  <si>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</si>
  <si>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</si>
  <si>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</si>
  <si>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</si>
  <si>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</si>
  <si>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</si>
  <si>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</si>
  <si>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</si>
  <si>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</si>
  <si>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</si>
  <si>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</si>
  <si>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</si>
  <si>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</si>
  <si>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</si>
  <si>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</si>
  <si>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</si>
  <si>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</si>
  <si>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</si>
  <si>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</si>
  <si>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</si>
  <si>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</si>
  <si>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</si>
  <si>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</si>
  <si>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</si>
  <si>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</si>
  <si>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</si>
  <si>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</si>
  <si>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</si>
  <si>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</si>
  <si>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</si>
  <si>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</si>
  <si>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</si>
  <si>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</si>
  <si>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</si>
  <si>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</si>
  <si>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</si>
  <si>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</si>
  <si>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</si>
  <si>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</si>
  <si>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</si>
  <si>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</si>
  <si>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</si>
  <si>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</si>
  <si>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</si>
  <si>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</si>
  <si>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</si>
  <si>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</si>
  <si>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</si>
  <si>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</si>
  <si>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</si>
  <si>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</si>
  <si>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</si>
  <si>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</si>
  <si>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</si>
  <si>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</si>
  <si>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</si>
  <si>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</si>
  <si>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</si>
  <si>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</si>
  <si>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</si>
  <si>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</si>
  <si>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</si>
  <si>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</si>
  <si>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</si>
  <si>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</si>
  <si>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</si>
  <si>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</si>
  <si>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</si>
  <si>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</si>
  <si>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</si>
  <si>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</si>
  <si>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</si>
  <si>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</si>
  <si>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</si>
  <si>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</si>
  <si>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</si>
  <si>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</si>
  <si>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</si>
  <si>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</si>
  <si>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</si>
  <si>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</si>
  <si>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</si>
  <si>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</si>
  <si>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</si>
  <si>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</si>
  <si>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</si>
  <si>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</si>
  <si>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</si>
  <si>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</si>
  <si>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</si>
  <si>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</si>
  <si>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</si>
  <si>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</si>
  <si>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</si>
  <si>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</si>
  <si>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</si>
  <si>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</si>
  <si>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</si>
  <si>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</si>
  <si>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</si>
  <si>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</si>
  <si>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</si>
  <si>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</si>
  <si>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</si>
  <si>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</si>
  <si>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</si>
  <si>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</si>
  <si>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</si>
  <si>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</si>
  <si>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</si>
  <si>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</si>
  <si>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</si>
  <si>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</si>
  <si>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</si>
  <si>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</si>
  <si>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</si>
  <si>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</si>
  <si>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</si>
  <si>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</si>
  <si>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</si>
  <si>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</si>
  <si>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</si>
  <si>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</si>
  <si>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</si>
  <si>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</si>
  <si>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</si>
  <si>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</si>
  <si>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</si>
  <si>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</si>
  <si>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</si>
  <si>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</si>
  <si>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</si>
  <si>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</si>
  <si>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</si>
  <si>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</si>
  <si>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</si>
  <si>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</si>
  <si>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</si>
  <si>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</si>
  <si>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</si>
  <si>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</si>
  <si>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</si>
  <si>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</si>
  <si>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</si>
  <si>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</si>
  <si>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</si>
  <si>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</si>
  <si>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</si>
  <si>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</si>
  <si>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</si>
  <si>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</si>
  <si>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</si>
  <si>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</si>
  <si>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</si>
  <si>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</si>
  <si>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</si>
  <si>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</si>
  <si>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</si>
  <si>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</si>
  <si>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</si>
  <si>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</si>
  <si>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</si>
  <si>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</si>
  <si>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</si>
  <si>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</si>
  <si>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</si>
  <si>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</si>
  <si>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</si>
  <si>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</si>
  <si>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</si>
  <si>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</si>
  <si>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</si>
  <si>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</si>
  <si>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</si>
  <si>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</si>
  <si>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</si>
  <si>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</si>
  <si>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</si>
  <si>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</si>
  <si>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</si>
  <si>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</si>
  <si>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</si>
  <si>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</si>
  <si>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</si>
  <si>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</si>
  <si>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</si>
  <si>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</si>
  <si>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</si>
  <si>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</si>
  <si>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</si>
  <si>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</si>
  <si>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</si>
  <si>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</si>
  <si>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</si>
  <si>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</si>
  <si>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</si>
  <si>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</si>
  <si>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</si>
  <si>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</si>
  <si>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</si>
  <si>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</si>
  <si>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</si>
  <si>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</si>
  <si>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</si>
  <si>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</si>
  <si>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</si>
  <si>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</si>
  <si>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</si>
  <si>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</si>
  <si>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</si>
  <si>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</si>
  <si>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</si>
  <si>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</si>
  <si>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</si>
  <si>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</si>
  <si>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</si>
  <si>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</si>
  <si>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</si>
  <si>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</si>
  <si>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</si>
  <si>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</si>
  <si>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</si>
  <si>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</si>
  <si>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</si>
  <si>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</si>
  <si>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</si>
  <si>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</si>
  <si>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</si>
  <si>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</si>
  <si>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</si>
  <si>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</si>
  <si>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</si>
  <si>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</si>
  <si>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</si>
  <si>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</si>
  <si>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</si>
  <si>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</si>
  <si>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</si>
  <si>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</si>
  <si>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</si>
  <si>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</si>
  <si>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</si>
  <si>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</si>
  <si>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</si>
  <si>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</si>
  <si>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</si>
  <si>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</si>
  <si>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</si>
  <si>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</si>
  <si>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</si>
  <si>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</si>
  <si>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</si>
  <si>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</si>
  <si>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</si>
  <si>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</si>
  <si>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</si>
  <si>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</si>
  <si>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</si>
  <si>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</si>
  <si>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</si>
  <si>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</si>
  <si>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</si>
  <si>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</si>
  <si>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</si>
  <si>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</si>
  <si>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</si>
  <si>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</si>
  <si>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</si>
  <si>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</si>
  <si>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</si>
  <si>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</si>
  <si>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</si>
  <si>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</si>
  <si>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</si>
  <si>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</si>
  <si>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</si>
  <si>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</si>
  <si>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</si>
  <si>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</si>
  <si>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</si>
  <si>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</si>
  <si>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</si>
  <si>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</si>
  <si>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</si>
  <si>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</si>
  <si>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</si>
  <si>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</si>
  <si>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</si>
  <si>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</si>
  <si>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</si>
  <si>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</si>
  <si>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</si>
  <si>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</si>
  <si>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</si>
  <si>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</si>
  <si>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</si>
  <si>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</si>
  <si>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</si>
  <si>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</si>
  <si>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</si>
  <si>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</si>
  <si>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</si>
  <si>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</si>
  <si>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</si>
  <si>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</si>
  <si>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</si>
  <si>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</si>
  <si>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</si>
  <si>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</si>
  <si>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</si>
  <si>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</si>
  <si>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</si>
  <si>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</si>
  <si>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</si>
  <si>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</si>
  <si>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</si>
  <si>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</si>
  <si>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</si>
  <si>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</si>
  <si>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</si>
  <si>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</si>
  <si>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</si>
  <si>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</si>
  <si>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</si>
  <si>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</si>
  <si>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</si>
  <si>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</si>
  <si>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</si>
  <si>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</si>
  <si>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</si>
  <si>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</si>
  <si>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</si>
  <si>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</si>
  <si>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</si>
  <si>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</si>
  <si>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</si>
  <si>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</si>
  <si>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</si>
  <si>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</si>
  <si>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</si>
  <si>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</si>
  <si>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</si>
  <si>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</si>
  <si>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</si>
  <si>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</si>
  <si>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</si>
  <si>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</si>
  <si>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</si>
  <si>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</si>
  <si>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</si>
  <si>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</si>
  <si>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</si>
  <si>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</si>
  <si>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</si>
  <si>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</si>
  <si>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</si>
  <si>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</si>
  <si>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</si>
  <si>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</si>
  <si>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</si>
  <si>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</si>
  <si>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</si>
  <si>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</si>
  <si>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</si>
  <si>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</si>
  <si>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</si>
  <si>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</si>
  <si>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</si>
  <si>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</si>
  <si>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</si>
  <si>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</si>
  <si>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</si>
  <si>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</si>
  <si>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</si>
  <si>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</si>
  <si>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</si>
  <si>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</si>
  <si>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</si>
  <si>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</si>
  <si>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</si>
  <si>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</si>
  <si>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</si>
  <si>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</si>
  <si>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</si>
  <si>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</si>
  <si>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</si>
  <si>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</si>
  <si>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</si>
  <si>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</si>
  <si>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</si>
  <si>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</si>
  <si>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</si>
  <si>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</si>
  <si>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</si>
  <si>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</si>
  <si>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</si>
  <si>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</si>
  <si>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</si>
  <si>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</si>
  <si>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</si>
  <si>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</si>
  <si>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</si>
  <si>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</si>
  <si>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</si>
  <si>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</si>
  <si>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</si>
  <si>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</si>
  <si>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</si>
  <si>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</si>
  <si>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</si>
  <si>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</si>
  <si>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</si>
  <si>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</si>
  <si>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</si>
  <si>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</si>
  <si>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</si>
  <si>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</si>
  <si>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</si>
  <si>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</si>
  <si>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</si>
  <si>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</si>
  <si>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</si>
  <si>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</si>
  <si>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</si>
  <si>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</si>
  <si>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</si>
  <si>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</si>
  <si>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</si>
  <si>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</si>
  <si>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</si>
  <si>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</si>
  <si>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</si>
  <si>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</si>
  <si>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</si>
  <si>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</si>
  <si>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</si>
  <si>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</si>
  <si>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</si>
  <si>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</si>
  <si>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</si>
  <si>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</si>
  <si>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</si>
  <si>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</si>
  <si>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</si>
  <si>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</si>
  <si>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</si>
  <si>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</si>
  <si>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</si>
  <si>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</si>
  <si>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</si>
  <si>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</si>
  <si>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</si>
  <si>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</si>
  <si>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</si>
  <si>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</si>
  <si>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</si>
  <si>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</si>
  <si>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</si>
  <si>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</si>
  <si>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</si>
  <si>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</si>
  <si>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</si>
  <si>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</si>
  <si>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</si>
  <si>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</si>
  <si>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</si>
  <si>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</si>
  <si>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</si>
  <si>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</si>
  <si>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</si>
  <si>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</si>
  <si>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</si>
  <si>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</si>
  <si>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</si>
  <si>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</si>
  <si>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</si>
  <si>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</si>
  <si>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</si>
  <si>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</si>
  <si>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</si>
  <si>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</si>
  <si>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</si>
  <si>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</si>
  <si>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</si>
  <si>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</si>
  <si>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</si>
  <si>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</si>
  <si>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</si>
  <si>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</si>
  <si>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</si>
  <si>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</si>
  <si>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</si>
  <si>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</si>
  <si>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</si>
  <si>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</si>
  <si>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</si>
  <si>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</si>
  <si>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</si>
  <si>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</si>
  <si>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</si>
  <si>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</si>
  <si>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</si>
  <si>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</si>
  <si>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</si>
  <si>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</si>
  <si>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</si>
  <si>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</si>
  <si>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</si>
  <si>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</si>
  <si>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</si>
  <si>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</si>
  <si>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</si>
  <si>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</si>
  <si>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</si>
  <si>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</si>
  <si>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</si>
  <si>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</si>
  <si>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</si>
  <si>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</si>
  <si>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</si>
  <si>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</si>
  <si>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</si>
  <si>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</si>
  <si>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</si>
  <si>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</si>
  <si>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</si>
  <si>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</si>
  <si>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</si>
  <si>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</si>
  <si>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</si>
  <si>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</si>
  <si>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</si>
  <si>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</si>
  <si>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</si>
  <si>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</si>
  <si>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</si>
  <si>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</si>
  <si>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</si>
  <si>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</si>
  <si>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</si>
  <si>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</si>
  <si>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</si>
  <si>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</si>
  <si>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</si>
  <si>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</si>
  <si>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</si>
  <si>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</si>
  <si>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</si>
  <si>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</si>
  <si>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</si>
  <si>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</si>
  <si>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</si>
  <si>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</si>
  <si>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</si>
  <si>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</si>
  <si>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</si>
  <si>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</si>
  <si>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</si>
  <si>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</si>
  <si>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</si>
  <si>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</si>
  <si>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</si>
  <si>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</si>
  <si>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</si>
  <si>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</si>
  <si>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</si>
  <si>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</si>
  <si>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</si>
  <si>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</si>
  <si>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</si>
  <si>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</si>
  <si>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</si>
  <si>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</si>
  <si>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</si>
  <si>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</si>
  <si>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</si>
  <si>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</si>
  <si>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</si>
  <si>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</si>
  <si>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</si>
  <si>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</si>
  <si>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</si>
  <si>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</si>
  <si>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</si>
  <si>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</si>
  <si>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</si>
  <si>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</si>
  <si>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</si>
  <si>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</si>
  <si>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</si>
  <si>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</si>
  <si>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</si>
  <si>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</si>
  <si>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</si>
  <si>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</si>
  <si>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</si>
  <si>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</si>
  <si>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</si>
  <si>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</si>
  <si>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</si>
  <si>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</si>
  <si>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</si>
  <si>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</si>
  <si>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</si>
  <si>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</si>
  <si>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</si>
  <si>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</si>
  <si>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</si>
  <si>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</si>
  <si>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</si>
  <si>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</si>
  <si>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</si>
  <si>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</si>
  <si>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</si>
  <si>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</si>
  <si>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</si>
  <si>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</si>
  <si>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</si>
  <si>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</si>
  <si>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</si>
  <si>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</si>
  <si>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</si>
  <si>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</si>
  <si>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</si>
  <si>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</si>
  <si>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</si>
  <si>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</si>
  <si>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</si>
  <si>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</si>
  <si>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</si>
  <si>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</si>
  <si>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</si>
  <si>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</si>
  <si>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</si>
  <si>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</si>
  <si>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</si>
  <si>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</si>
  <si>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</si>
  <si>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</si>
  <si>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</si>
  <si>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</si>
  <si>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</si>
  <si>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</si>
  <si>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</si>
  <si>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</si>
  <si>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</si>
  <si>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</si>
  <si>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</si>
  <si>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</si>
  <si>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</si>
  <si>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</si>
  <si>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</si>
  <si>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</si>
  <si>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</si>
  <si>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</si>
  <si>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</si>
  <si>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</si>
  <si>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</si>
  <si>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</si>
  <si>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</si>
  <si>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</si>
  <si>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</si>
  <si>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</si>
  <si>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</si>
  <si>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</si>
  <si>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</si>
  <si>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</si>
  <si>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</si>
  <si>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</si>
  <si>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</si>
  <si>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</si>
  <si>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</si>
  <si>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</si>
  <si>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</si>
  <si>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</si>
  <si>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</si>
  <si>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</si>
  <si>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</si>
  <si>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</si>
  <si>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</si>
  <si>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</si>
  <si>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</si>
  <si>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</si>
  <si>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</si>
  <si>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</si>
  <si>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</si>
  <si>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</si>
  <si>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</si>
  <si>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</si>
  <si>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</si>
  <si>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</si>
  <si>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</si>
  <si>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</si>
  <si>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</si>
  <si>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</si>
  <si>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</si>
  <si>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</si>
  <si>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</si>
  <si>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</si>
  <si>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</si>
  <si>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</si>
  <si>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</si>
  <si>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</si>
  <si>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</si>
  <si>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</si>
  <si>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</si>
  <si>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</si>
  <si>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</si>
  <si>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</si>
  <si>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</si>
  <si>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</si>
  <si>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</si>
  <si>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</si>
  <si>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</si>
  <si>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</si>
  <si>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</si>
  <si>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</si>
  <si>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</si>
  <si>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</si>
  <si>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</si>
  <si>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</si>
  <si>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</si>
  <si>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</si>
  <si>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</si>
  <si>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</si>
  <si>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</si>
  <si>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</si>
  <si>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</si>
  <si>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</si>
  <si>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</si>
  <si>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</si>
  <si>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</si>
  <si>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</si>
  <si>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</si>
  <si>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</si>
  <si>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</si>
  <si>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</si>
  <si>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</si>
  <si>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</si>
  <si>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</si>
  <si>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</si>
  <si>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</si>
  <si>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</si>
  <si>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</si>
  <si>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</si>
  <si>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</si>
  <si>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</si>
  <si>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</si>
  <si>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</si>
  <si>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</si>
  <si>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</si>
  <si>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</si>
  <si>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</si>
  <si>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</si>
  <si>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</si>
  <si>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</si>
  <si>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</si>
  <si>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</si>
  <si>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</si>
  <si>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</si>
  <si>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</si>
  <si>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</si>
  <si>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</si>
  <si>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</si>
  <si>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</si>
  <si>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</si>
  <si>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</si>
  <si>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</si>
  <si>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</si>
  <si>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</si>
  <si>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</si>
  <si>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</si>
  <si>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</si>
  <si>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</si>
  <si>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</si>
  <si>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</si>
  <si>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</si>
  <si>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</si>
  <si>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</si>
  <si>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</si>
  <si>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</si>
  <si>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</si>
  <si>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</si>
  <si>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</si>
  <si>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</si>
  <si>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</si>
  <si>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</si>
  <si>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</si>
  <si>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</si>
  <si>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</si>
  <si>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</si>
  <si>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</si>
  <si>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</si>
  <si>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</si>
  <si>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</si>
  <si>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</si>
  <si>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</si>
  <si>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</si>
  <si>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</si>
  <si>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</si>
  <si>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</si>
  <si>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</si>
  <si>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</si>
  <si>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</si>
  <si>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</si>
  <si>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</si>
  <si>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</si>
  <si>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</si>
  <si>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</si>
  <si>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</si>
  <si>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</si>
  <si>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</si>
  <si>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</si>
  <si>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</si>
  <si>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</si>
  <si>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</si>
  <si>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</si>
  <si>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</si>
  <si>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</si>
  <si>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</si>
  <si>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</si>
  <si>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</si>
  <si>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</si>
  <si>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</si>
  <si>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</si>
  <si>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</si>
  <si>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</si>
  <si>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</si>
  <si>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</si>
  <si>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</si>
  <si>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</si>
  <si>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</si>
  <si>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</si>
  <si>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</si>
  <si>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</si>
  <si>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</si>
  <si>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</si>
  <si>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</si>
  <si>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</si>
  <si>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</si>
  <si>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</si>
  <si>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</si>
  <si>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</si>
  <si>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</si>
  <si>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</si>
  <si>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</si>
  <si>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</si>
  <si>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</si>
  <si>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</si>
  <si>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</si>
  <si>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</si>
  <si>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</si>
  <si>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</si>
  <si>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</si>
  <si>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</si>
  <si>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</si>
  <si>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</si>
  <si>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</si>
  <si>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</si>
  <si>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</si>
  <si>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</si>
  <si>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</si>
  <si>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</si>
  <si>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</si>
  <si>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</si>
  <si>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</si>
  <si>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</si>
  <si>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</si>
  <si>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</si>
  <si>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</si>
  <si>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</si>
  <si>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</si>
  <si>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</si>
  <si>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</si>
  <si>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</si>
  <si>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</si>
  <si>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</si>
  <si>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</si>
  <si>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</si>
  <si>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</si>
  <si>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</si>
  <si>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</si>
  <si>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</si>
  <si>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</si>
  <si>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</si>
  <si>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</si>
  <si>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</si>
  <si>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</si>
  <si>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</si>
  <si>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</si>
  <si>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</si>
  <si>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</si>
  <si>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</si>
  <si>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</si>
  <si>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</si>
  <si>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</si>
  <si>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</si>
  <si>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</si>
  <si>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</si>
  <si>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</si>
  <si>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</si>
  <si>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</si>
  <si>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</si>
  <si>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</si>
  <si>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</si>
  <si>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</si>
  <si>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</si>
  <si>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</si>
  <si>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</si>
  <si>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</si>
  <si>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</si>
  <si>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</si>
  <si>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</si>
  <si>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</si>
  <si>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</si>
  <si>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</si>
  <si>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</si>
  <si>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</si>
  <si>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</si>
  <si>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</si>
  <si>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</si>
  <si>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</si>
  <si>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</si>
  <si>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</si>
  <si>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</si>
  <si>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</si>
  <si>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</si>
  <si>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</si>
  <si>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</si>
  <si>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</si>
  <si>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</si>
  <si>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</si>
  <si>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</si>
  <si>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</si>
  <si>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</si>
  <si>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</si>
  <si>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</si>
  <si>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</si>
  <si>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</si>
  <si>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</si>
  <si>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</si>
  <si>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</si>
  <si>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</si>
  <si>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</si>
  <si>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</si>
  <si>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</si>
  <si>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</si>
  <si>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</si>
  <si>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</si>
  <si>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</si>
  <si>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</si>
  <si>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</si>
  <si>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</si>
  <si>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</si>
  <si>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</si>
  <si>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</si>
  <si>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</si>
  <si>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</si>
  <si>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</si>
  <si>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</si>
  <si>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</si>
  <si>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</si>
  <si>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</si>
  <si>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</si>
  <si>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</si>
  <si>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</si>
  <si>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</si>
  <si>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</si>
  <si>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</si>
  <si>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</si>
  <si>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</si>
  <si>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</si>
  <si>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</si>
  <si>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</si>
  <si>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</si>
  <si>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</si>
  <si>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</si>
  <si>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</si>
  <si>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</si>
  <si>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</si>
  <si>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</si>
  <si>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</si>
  <si>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</si>
  <si>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</si>
  <si>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</si>
  <si>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</si>
  <si>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</si>
  <si>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</si>
  <si>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</si>
  <si>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</si>
  <si>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</si>
  <si>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</si>
  <si>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</si>
  <si>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</si>
  <si>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</si>
  <si>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</si>
  <si>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</si>
  <si>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</si>
  <si>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</si>
  <si>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</si>
  <si>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</si>
  <si>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</si>
  <si>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</si>
  <si>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</si>
  <si>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</si>
  <si>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</si>
  <si>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</si>
  <si>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</si>
  <si>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</si>
  <si>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</si>
  <si>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</si>
  <si>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</si>
  <si>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</si>
  <si>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</si>
  <si>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</si>
  <si>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</si>
  <si>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</si>
  <si>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</si>
  <si>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</si>
  <si>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</si>
  <si>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</si>
  <si>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</si>
  <si>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</si>
  <si>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</si>
  <si>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</si>
  <si>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</si>
  <si>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</si>
  <si>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</si>
  <si>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</si>
  <si>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</si>
  <si>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</si>
  <si>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</si>
  <si>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</si>
  <si>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</si>
  <si>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</si>
  <si>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</si>
  <si>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</si>
  <si>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</si>
  <si>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</si>
  <si>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</si>
  <si>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</si>
  <si>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</si>
  <si>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</si>
  <si>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</si>
  <si>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</si>
  <si>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</si>
  <si>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</si>
  <si>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</si>
  <si>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</si>
  <si>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</si>
  <si>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</si>
  <si>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</si>
  <si>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</si>
  <si>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</si>
  <si>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</si>
  <si>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</si>
  <si>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</si>
  <si>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</si>
  <si>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</si>
  <si>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</si>
  <si>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</si>
  <si>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</si>
  <si>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</si>
  <si>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</si>
  <si>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</si>
  <si>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</si>
  <si>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</si>
  <si>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</si>
  <si>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</si>
  <si>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</si>
  <si>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</si>
  <si>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</si>
  <si>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</si>
  <si>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</si>
  <si>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</si>
  <si>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</si>
  <si>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</si>
  <si>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</si>
  <si>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</si>
  <si>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</si>
  <si>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</si>
  <si>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</si>
  <si>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</si>
  <si>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</si>
  <si>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</si>
  <si>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</si>
  <si>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</si>
  <si>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</si>
  <si>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</si>
  <si>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</si>
  <si>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</si>
  <si>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</si>
  <si>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</si>
  <si>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</si>
  <si>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</si>
  <si>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</si>
  <si>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</si>
  <si>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</si>
  <si>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</si>
  <si>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</si>
  <si>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</si>
  <si>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</si>
  <si>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</si>
  <si>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</si>
  <si>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</si>
  <si>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</si>
  <si>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</si>
  <si>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</si>
  <si>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</si>
  <si>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</si>
  <si>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</si>
  <si>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</si>
  <si>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</si>
  <si>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</si>
  <si>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</si>
  <si>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</si>
  <si>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</si>
  <si>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</si>
  <si>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</si>
  <si>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</si>
  <si>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</si>
  <si>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</si>
  <si>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</si>
  <si>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</si>
  <si>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</si>
  <si>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</si>
  <si>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</si>
  <si>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</si>
  <si>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</si>
  <si>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</si>
  <si>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</si>
  <si>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</si>
  <si>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</si>
  <si>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</si>
  <si>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</si>
  <si>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</si>
  <si>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</si>
  <si>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</si>
  <si>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</si>
  <si>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</si>
  <si>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</si>
  <si>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</si>
  <si>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</si>
  <si>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</si>
  <si>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</si>
  <si>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</si>
  <si>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</si>
  <si>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</si>
  <si>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</si>
  <si>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</si>
  <si>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</si>
  <si>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</si>
  <si>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</si>
  <si>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</si>
  <si>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</si>
  <si>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</si>
  <si>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</si>
  <si>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</si>
  <si>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</si>
  <si>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</si>
  <si>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</si>
  <si>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</si>
  <si>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</si>
  <si>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</si>
  <si>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</si>
  <si>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</si>
  <si>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</si>
  <si>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</si>
  <si>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</si>
  <si>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</si>
  <si>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</si>
  <si>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</si>
  <si>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</si>
  <si>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</si>
  <si>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</si>
  <si>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</si>
  <si>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</si>
  <si>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</si>
  <si>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</si>
  <si>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</si>
  <si>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</si>
  <si>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</si>
  <si>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</si>
  <si>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</si>
  <si>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</si>
  <si>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</si>
  <si>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</si>
  <si>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</si>
  <si>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</si>
  <si>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</si>
  <si>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</si>
  <si>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</si>
  <si>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</si>
  <si>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</si>
  <si>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</si>
  <si>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</si>
  <si>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</si>
  <si>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</si>
  <si>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</si>
  <si>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</si>
  <si>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</si>
  <si>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</si>
  <si>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</si>
  <si>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</si>
  <si>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</si>
  <si>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</si>
  <si>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</si>
  <si>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</si>
  <si>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</si>
  <si>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</si>
  <si>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</si>
  <si>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</si>
  <si>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</si>
  <si>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</si>
  <si>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</si>
  <si>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</si>
  <si>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</si>
  <si>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</si>
  <si>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</si>
  <si>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</si>
  <si>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</si>
  <si>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</si>
  <si>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</si>
  <si>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</si>
  <si>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</si>
  <si>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</si>
  <si>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</si>
  <si>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</si>
  <si>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</si>
  <si>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</si>
  <si>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</si>
  <si>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</si>
  <si>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</si>
  <si>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</si>
  <si>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</si>
  <si>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</si>
  <si>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</si>
  <si>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</si>
  <si>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</si>
  <si>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</si>
  <si>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</si>
  <si>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</si>
  <si>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</si>
  <si>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</si>
  <si>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</si>
  <si>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</si>
  <si>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</si>
  <si>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</si>
  <si>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</si>
  <si>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</si>
  <si>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</si>
  <si>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</si>
  <si>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</si>
  <si>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</si>
  <si>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</si>
  <si>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</si>
  <si>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</si>
  <si>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</si>
  <si>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</si>
  <si>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</si>
  <si>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</si>
  <si>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</si>
  <si>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</si>
  <si>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</si>
  <si>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</si>
  <si>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</si>
  <si>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</si>
  <si>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</si>
  <si>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</si>
  <si>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</si>
  <si>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</si>
  <si>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</si>
  <si>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</si>
  <si>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</si>
  <si>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</si>
  <si>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</si>
  <si>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</si>
  <si>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</si>
  <si>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</si>
  <si>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</si>
  <si>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</si>
  <si>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</si>
  <si>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</si>
  <si>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</si>
  <si>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</si>
  <si>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</si>
  <si>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</si>
  <si>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</si>
  <si>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</si>
  <si>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</si>
  <si>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</si>
  <si>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</si>
  <si>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</si>
  <si>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</si>
  <si>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</si>
  <si>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</si>
  <si>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</si>
  <si>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</si>
  <si>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</si>
  <si>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</si>
  <si>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</si>
  <si>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</si>
  <si>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</si>
  <si>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</si>
  <si>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</si>
  <si>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</si>
  <si>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</si>
  <si>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</si>
  <si>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</si>
  <si>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</si>
  <si>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</si>
  <si>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</si>
  <si>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</si>
  <si>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</si>
  <si>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</si>
  <si>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</si>
  <si>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</si>
  <si>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</si>
  <si>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</si>
  <si>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</si>
  <si>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</si>
  <si>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</si>
  <si>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</si>
  <si>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</si>
  <si>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</si>
  <si>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</si>
  <si>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</si>
  <si>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</si>
  <si>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</si>
  <si>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</si>
  <si>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</si>
  <si>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</si>
  <si>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</si>
  <si>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</si>
  <si>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</si>
  <si>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</si>
  <si>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</si>
  <si>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</si>
  <si>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</si>
  <si>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</si>
  <si>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</si>
  <si>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</si>
  <si>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</si>
  <si>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</si>
  <si>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</si>
  <si>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</si>
  <si>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</si>
  <si>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</si>
  <si>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</si>
  <si>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</si>
  <si>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</si>
  <si>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</si>
  <si>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</si>
  <si>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</si>
  <si>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</si>
  <si>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</si>
  <si>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</si>
  <si>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</si>
  <si>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</si>
  <si>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</si>
  <si>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</si>
  <si>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</si>
  <si>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</si>
  <si>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</si>
  <si>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</si>
  <si>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</si>
  <si>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</si>
  <si>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</si>
  <si>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</si>
  <si>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</si>
  <si>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</si>
  <si>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</si>
  <si>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</si>
  <si>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</si>
  <si>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</si>
  <si>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</si>
  <si>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</si>
  <si>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</si>
  <si>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</si>
  <si>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</si>
  <si>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</si>
  <si>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</si>
  <si>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</si>
  <si>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</si>
  <si>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</si>
  <si>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</si>
  <si>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</si>
  <si>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</si>
  <si>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</si>
  <si>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</si>
  <si>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</si>
  <si>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</si>
  <si>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</si>
  <si>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</si>
  <si>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</si>
  <si>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</si>
  <si>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</si>
  <si>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</si>
  <si>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</si>
  <si>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</si>
  <si>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</si>
  <si>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</si>
  <si>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</si>
  <si>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</si>
  <si>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</si>
  <si>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</si>
  <si>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</si>
  <si>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</si>
  <si>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</si>
  <si>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</si>
  <si>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</si>
  <si>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</si>
  <si>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</si>
  <si>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</si>
  <si>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</si>
  <si>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</si>
  <si>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</si>
  <si>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</si>
  <si>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</si>
  <si>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</si>
  <si>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</si>
  <si>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</si>
  <si>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</si>
  <si>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</si>
  <si>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</si>
  <si>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</si>
  <si>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</si>
  <si>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</si>
  <si>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</si>
  <si>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</si>
  <si>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</si>
  <si>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</si>
  <si>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</si>
  <si>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</si>
  <si>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</si>
  <si>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</si>
  <si>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</si>
  <si>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</si>
  <si>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</si>
  <si>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</si>
  <si>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</si>
  <si>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</si>
  <si>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</si>
  <si>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</si>
  <si>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</si>
  <si>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</si>
  <si>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</si>
  <si>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</si>
  <si>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</si>
  <si>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</si>
  <si>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</si>
  <si>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</si>
  <si>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</si>
  <si>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</si>
  <si>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</si>
  <si>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</si>
  <si>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</si>
  <si>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</si>
  <si>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</si>
  <si>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</si>
  <si>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</si>
  <si>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</si>
  <si>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</si>
  <si>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</si>
  <si>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</si>
  <si>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</si>
  <si>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</si>
  <si>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</si>
  <si>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</si>
  <si>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</si>
  <si>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</si>
  <si>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</si>
  <si>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</si>
  <si>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</si>
  <si>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</si>
  <si>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</si>
  <si>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</si>
  <si>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</si>
  <si>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</si>
  <si>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</si>
  <si>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</si>
  <si>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</si>
  <si>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</si>
  <si>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</si>
  <si>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</si>
  <si>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</si>
  <si>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</si>
  <si>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</si>
  <si>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</si>
  <si>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</si>
  <si>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</si>
  <si>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</si>
  <si>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</si>
  <si>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</si>
  <si>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</si>
  <si>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</si>
  <si>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</si>
  <si>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</si>
  <si>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</si>
  <si>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</si>
  <si>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</si>
  <si>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</si>
  <si>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</si>
  <si>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</si>
  <si>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</si>
  <si>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</si>
  <si>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</si>
  <si>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</si>
  <si>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</si>
  <si>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</si>
  <si>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</si>
  <si>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</si>
  <si>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</si>
  <si>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</si>
  <si>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</si>
  <si>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</si>
  <si>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</si>
  <si>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</si>
  <si>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</si>
  <si>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</si>
  <si>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</si>
  <si>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</si>
  <si>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</si>
  <si>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</si>
  <si>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</si>
  <si>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</si>
  <si>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</si>
  <si>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</si>
  <si>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</si>
  <si>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</si>
  <si>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</si>
  <si>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</si>
  <si>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</si>
  <si>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</si>
  <si>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</si>
  <si>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</si>
  <si>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</si>
  <si>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</si>
  <si>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</si>
  <si>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</si>
  <si>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</si>
  <si>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</si>
  <si>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</si>
  <si>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</si>
  <si>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</si>
  <si>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</si>
  <si>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</si>
  <si>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</si>
  <si>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</si>
  <si>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</si>
  <si>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</si>
  <si>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</si>
  <si>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</si>
  <si>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</si>
  <si>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</si>
  <si>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</si>
  <si>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</si>
  <si>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</si>
  <si>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</si>
  <si>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</si>
  <si>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</si>
  <si>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</si>
  <si>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</si>
  <si>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</si>
  <si>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</si>
  <si>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</si>
  <si>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</si>
  <si>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</si>
  <si>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</si>
  <si>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</si>
  <si>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</si>
  <si>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</si>
  <si>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</si>
  <si>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</si>
  <si>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</si>
  <si>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</si>
  <si>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</si>
  <si>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</si>
  <si>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</si>
  <si>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</si>
  <si>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</si>
  <si>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</si>
  <si>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</si>
  <si>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</si>
  <si>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</si>
  <si>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</si>
  <si>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</si>
  <si>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</si>
  <si>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</si>
  <si>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</si>
  <si>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</si>
  <si>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</si>
  <si>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</si>
  <si>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</si>
  <si>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</si>
  <si>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</si>
  <si>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</si>
  <si>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</si>
  <si>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</si>
  <si>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</si>
  <si>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</si>
  <si>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</si>
  <si>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</si>
  <si>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</si>
  <si>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</si>
  <si>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</si>
  <si>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</si>
  <si>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</si>
  <si>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</si>
  <si>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</si>
  <si>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</si>
  <si>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</si>
  <si>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</si>
  <si>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</si>
  <si>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</si>
  <si>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</si>
  <si>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</si>
  <si>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</si>
  <si>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</si>
  <si>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</si>
  <si>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</si>
  <si>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</si>
  <si>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</si>
  <si>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</si>
  <si>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</si>
  <si>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</si>
  <si>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</si>
  <si>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</si>
  <si>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</si>
  <si>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</si>
  <si>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</si>
  <si>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</si>
  <si>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</si>
  <si>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</si>
  <si>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</si>
  <si>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</si>
  <si>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</si>
  <si>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</si>
  <si>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</si>
  <si>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</si>
  <si>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</si>
  <si>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</si>
  <si>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</si>
  <si>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</si>
  <si>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</si>
  <si>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</si>
  <si>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</si>
  <si>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</si>
  <si>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</si>
  <si>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</si>
  <si>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</si>
  <si>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</si>
  <si>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</si>
  <si>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</si>
  <si>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</si>
  <si>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</si>
  <si>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</si>
  <si>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</si>
  <si>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</si>
  <si>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</si>
  <si>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</si>
  <si>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</si>
  <si>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</si>
  <si>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</si>
  <si>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</si>
  <si>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</si>
  <si>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</si>
  <si>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</si>
  <si>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</si>
  <si>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</si>
  <si>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</si>
  <si>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</si>
  <si>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</si>
  <si>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</si>
  <si>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</si>
  <si>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</si>
  <si>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</si>
  <si>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</si>
  <si>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</si>
  <si>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</si>
  <si>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</si>
  <si>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</si>
  <si>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</si>
  <si>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</si>
  <si>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</si>
  <si>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</si>
  <si>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</si>
  <si>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</si>
  <si>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</si>
  <si>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</si>
  <si>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</si>
  <si>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</si>
  <si>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</si>
  <si>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</si>
  <si>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</si>
  <si>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</si>
  <si>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</si>
  <si>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</si>
  <si>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</si>
  <si>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</si>
  <si>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</si>
  <si>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</si>
  <si>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</si>
  <si>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</si>
  <si>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</si>
  <si>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</si>
  <si>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</si>
  <si>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</si>
  <si>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</si>
  <si>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</si>
  <si>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</si>
  <si>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</si>
  <si>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</si>
  <si>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</si>
  <si>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</si>
  <si>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</si>
  <si>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</si>
  <si>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</si>
  <si>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</si>
  <si>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</si>
  <si>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</si>
  <si>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</si>
  <si>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</si>
  <si>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</si>
  <si>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</si>
  <si>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</si>
  <si>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</si>
  <si>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</si>
  <si>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</si>
  <si>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</si>
  <si>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</si>
  <si>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</si>
  <si>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</si>
  <si>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</si>
  <si>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</si>
  <si>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</si>
  <si>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</si>
  <si>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</si>
  <si>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</si>
  <si>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</si>
  <si>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</si>
  <si>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</si>
  <si>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</si>
  <si>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</si>
  <si>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</si>
  <si>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</si>
  <si>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</si>
  <si>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</si>
  <si>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</si>
  <si>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</si>
  <si>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</si>
  <si>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</si>
  <si>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</si>
  <si>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</si>
  <si>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</si>
  <si>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</si>
  <si>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</si>
  <si>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</si>
  <si>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</si>
  <si>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</si>
  <si>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</si>
  <si>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</si>
  <si>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</si>
  <si>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</si>
  <si>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</si>
  <si>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</si>
  <si>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</si>
  <si>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</si>
  <si>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</si>
  <si>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</si>
  <si>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</si>
  <si>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</si>
  <si>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</si>
  <si>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</si>
  <si>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</si>
  <si>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</si>
  <si>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</si>
  <si>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</si>
  <si>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</si>
  <si>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</si>
  <si>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</si>
  <si>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</si>
  <si>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</si>
  <si>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</si>
  <si>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</si>
  <si>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</si>
  <si>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</si>
  <si>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</si>
  <si>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</si>
  <si>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</si>
  <si>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</si>
  <si>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</si>
  <si>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</si>
  <si>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</si>
  <si>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</si>
  <si>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</si>
  <si>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</si>
  <si>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</si>
  <si>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</si>
  <si>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</si>
  <si>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</si>
  <si>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</si>
  <si>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</si>
  <si>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</si>
  <si>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</si>
  <si>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</si>
  <si>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</si>
  <si>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</si>
  <si>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</si>
  <si>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</si>
  <si>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</si>
  <si>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</si>
  <si>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</si>
  <si>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</si>
  <si>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</si>
  <si>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</si>
  <si>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</si>
  <si>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</si>
  <si>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</si>
  <si>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</si>
  <si>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</si>
  <si>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</si>
  <si>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</si>
  <si>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</si>
  <si>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</si>
  <si>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</si>
  <si>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</si>
  <si>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</si>
  <si>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</si>
  <si>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</si>
  <si>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</si>
  <si>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</si>
  <si>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</si>
  <si>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</si>
  <si>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</si>
  <si>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</si>
  <si>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</si>
  <si>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</si>
  <si>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</si>
  <si>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</si>
  <si>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</si>
  <si>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</si>
  <si>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</si>
  <si>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</si>
  <si>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</si>
  <si>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</si>
  <si>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</si>
  <si>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</si>
  <si>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</si>
  <si>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</si>
  <si>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</si>
  <si>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</si>
  <si>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</si>
  <si>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</si>
  <si>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</si>
  <si>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</si>
  <si>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</si>
  <si>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</si>
  <si>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</si>
  <si>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</si>
  <si>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</si>
  <si>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</si>
  <si>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</si>
  <si>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</si>
  <si>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</si>
  <si>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</si>
  <si>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</si>
  <si>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</si>
  <si>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</si>
  <si>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</si>
  <si>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</si>
  <si>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</si>
  <si>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</si>
  <si>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</si>
  <si>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</si>
  <si>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</si>
  <si>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</si>
  <si>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</si>
  <si>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</si>
  <si>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</si>
  <si>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</si>
  <si>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</si>
  <si>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</si>
  <si>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</si>
  <si>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</si>
  <si>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</si>
  <si>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</si>
  <si>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</si>
  <si>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</si>
  <si>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</si>
  <si>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</si>
  <si>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</si>
  <si>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</si>
  <si>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</si>
  <si>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</si>
  <si>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</si>
  <si>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</si>
  <si>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</si>
  <si>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</si>
  <si>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</si>
  <si>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</si>
  <si>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</si>
  <si>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</si>
  <si>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</si>
  <si>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</si>
  <si>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</si>
  <si>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</si>
  <si>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</si>
  <si>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</si>
  <si>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</si>
  <si>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</si>
  <si>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</si>
  <si>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</si>
  <si>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</si>
  <si>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</si>
  <si>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</si>
  <si>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</si>
  <si>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</si>
  <si>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</si>
  <si>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</si>
  <si>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</si>
  <si>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</si>
  <si>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</si>
  <si>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</si>
  <si>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</si>
  <si>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</si>
  <si>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</si>
  <si>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</si>
  <si>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</si>
  <si>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</si>
  <si>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</si>
  <si>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</si>
  <si>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</si>
  <si>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</si>
  <si>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</si>
  <si>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</si>
  <si>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</si>
  <si>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</si>
  <si>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</si>
  <si>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</si>
  <si>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</si>
  <si>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</si>
  <si>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</si>
  <si>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</si>
  <si>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</si>
  <si>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</si>
  <si>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</si>
  <si>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</si>
  <si>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</si>
  <si>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</si>
  <si>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</si>
  <si>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</si>
  <si>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</si>
  <si>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</si>
  <si>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</si>
  <si>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</si>
  <si>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</si>
  <si>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</si>
  <si>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</si>
  <si>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</si>
  <si>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</si>
  <si>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</si>
  <si>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</si>
  <si>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</si>
  <si>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</si>
  <si>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</si>
  <si>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</si>
  <si>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</si>
  <si>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</si>
  <si>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</si>
  <si>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</si>
  <si>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</si>
  <si>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</si>
  <si>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</si>
  <si>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</si>
  <si>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</si>
  <si>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</si>
  <si>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</si>
  <si>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</si>
  <si>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</si>
  <si>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</si>
  <si>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</si>
  <si>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</si>
  <si>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</si>
  <si>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</si>
  <si>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</si>
  <si>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</si>
  <si>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</si>
  <si>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</si>
  <si>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</si>
  <si>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</si>
  <si>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</si>
  <si>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</si>
  <si>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</si>
  <si>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</si>
  <si>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</si>
  <si>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</si>
  <si>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</si>
  <si>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</si>
  <si>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</si>
  <si>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</si>
  <si>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</si>
  <si>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</si>
  <si>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</si>
  <si>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</si>
  <si>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</si>
  <si>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</si>
  <si>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</si>
  <si>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</si>
  <si>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</si>
  <si>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</si>
  <si>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</si>
  <si>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</si>
  <si>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</si>
  <si>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</si>
  <si>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</si>
  <si>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</si>
  <si>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</si>
  <si>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</si>
  <si>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</si>
  <si>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</si>
  <si>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</si>
  <si>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</si>
  <si>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</si>
  <si>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</si>
  <si>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</si>
  <si>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</si>
  <si>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</si>
  <si>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</si>
  <si>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</si>
  <si>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</si>
  <si>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</si>
  <si>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</si>
  <si>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</si>
  <si>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</si>
  <si>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</si>
  <si>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</si>
  <si>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</si>
  <si>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</si>
  <si>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</si>
  <si>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</si>
  <si>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</si>
  <si>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</si>
  <si>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</si>
  <si>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</si>
  <si>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</si>
  <si>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</si>
  <si>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</si>
  <si>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</si>
  <si>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</si>
  <si>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</si>
  <si>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</si>
  <si>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</si>
  <si>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</si>
  <si>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</si>
  <si>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</si>
  <si>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</si>
  <si>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</si>
  <si>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</si>
  <si>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</si>
  <si>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</si>
  <si>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</si>
  <si>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</si>
  <si>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</si>
  <si>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</si>
  <si>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</si>
  <si>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</si>
  <si>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</si>
  <si>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</si>
  <si>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</si>
  <si>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</si>
  <si>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</si>
  <si>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</si>
  <si>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</si>
  <si>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</si>
  <si>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</si>
  <si>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</si>
  <si>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</si>
  <si>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</si>
  <si>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</si>
  <si>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</si>
  <si>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</si>
  <si>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</si>
  <si>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</si>
  <si>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</si>
  <si>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</si>
  <si>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</si>
  <si>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</si>
  <si>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</si>
  <si>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</si>
  <si>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</si>
  <si>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</si>
  <si>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</si>
  <si>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</si>
  <si>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</si>
  <si>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</si>
  <si>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</si>
  <si>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</si>
  <si>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</si>
  <si>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</si>
  <si>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</si>
  <si>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</si>
  <si>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</si>
  <si>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</si>
  <si>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</si>
  <si>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</si>
  <si>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</si>
  <si>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</si>
  <si>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</si>
  <si>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</si>
  <si>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</si>
  <si>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</si>
  <si>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</si>
  <si>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</si>
  <si>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</si>
  <si>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</si>
  <si>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</si>
  <si>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</si>
  <si>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</si>
  <si>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</si>
  <si>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</si>
  <si>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</si>
  <si>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</si>
  <si>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</si>
  <si>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</si>
  <si>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</si>
  <si>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</si>
  <si>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</si>
  <si>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</si>
  <si>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</si>
  <si>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</si>
  <si>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</si>
  <si>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</si>
  <si>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</si>
  <si>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</si>
  <si>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</si>
  <si>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</si>
  <si>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</si>
  <si>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</si>
  <si>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</si>
  <si>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</si>
  <si>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</si>
  <si>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</si>
  <si>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</si>
  <si>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</si>
  <si>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</si>
  <si>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</si>
  <si>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</si>
  <si>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</si>
  <si>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</si>
  <si>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</si>
  <si>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</si>
  <si>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</si>
  <si>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</si>
  <si>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</si>
  <si>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</si>
  <si>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</si>
  <si>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</si>
  <si>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</si>
  <si>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</si>
  <si>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</si>
  <si>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</si>
  <si>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</si>
  <si>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</si>
  <si>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</si>
  <si>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</si>
  <si>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</si>
  <si>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</si>
  <si>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</si>
  <si>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</si>
  <si>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</si>
  <si>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</si>
  <si>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</si>
  <si>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</si>
  <si>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</si>
  <si>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</si>
  <si>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</si>
  <si>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</si>
  <si>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</si>
  <si>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</si>
  <si>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</si>
  <si>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</si>
  <si>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</si>
  <si>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</si>
  <si>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</si>
  <si>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</si>
  <si>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</si>
  <si>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</si>
  <si>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</si>
  <si>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</si>
  <si>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</si>
  <si>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</si>
  <si>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</si>
  <si>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</si>
  <si>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</si>
  <si>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</si>
  <si>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</si>
  <si>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</si>
  <si>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</si>
  <si>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</si>
  <si>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</si>
  <si>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</si>
  <si>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</si>
  <si>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</si>
  <si>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</si>
  <si>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</si>
  <si>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</si>
  <si>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</si>
  <si>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</si>
  <si>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</si>
  <si>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</si>
  <si>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</si>
  <si>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</si>
  <si>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</si>
  <si>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</si>
  <si>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</si>
  <si>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</si>
  <si>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</si>
  <si>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</si>
  <si>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</si>
  <si>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</si>
  <si>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</si>
  <si>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</si>
  <si>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</si>
  <si>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</si>
  <si>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</si>
  <si>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</si>
  <si>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</si>
  <si>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</si>
  <si>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</si>
  <si>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</si>
  <si>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</si>
  <si>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</si>
  <si>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</si>
  <si>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</si>
  <si>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</si>
  <si>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</si>
  <si>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</si>
  <si>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</si>
  <si>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</si>
  <si>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</si>
  <si>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</si>
  <si>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</si>
  <si>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</si>
  <si>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</si>
  <si>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</si>
  <si>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</si>
  <si>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</si>
  <si>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</si>
  <si>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</si>
  <si>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</si>
  <si>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</si>
  <si>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</si>
  <si>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</si>
  <si>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</si>
  <si>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</si>
  <si>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</si>
  <si>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</si>
  <si>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</si>
  <si>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</si>
  <si>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</si>
  <si>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</si>
  <si>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</si>
  <si>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</si>
  <si>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</si>
  <si>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</si>
  <si>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</si>
  <si>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</si>
  <si>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</si>
  <si>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</si>
  <si>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</si>
  <si>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</si>
  <si>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</si>
  <si>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</si>
  <si>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</si>
  <si>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</si>
  <si>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</si>
  <si>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</si>
  <si>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</si>
  <si>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</si>
  <si>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</si>
  <si>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</si>
  <si>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</si>
  <si>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</si>
  <si>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</si>
  <si>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</si>
  <si>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</si>
  <si>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</si>
  <si>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</si>
  <si>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</si>
  <si>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</si>
  <si>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</si>
  <si>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</si>
  <si>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</si>
  <si>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</si>
  <si>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</si>
  <si>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</si>
  <si>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</si>
  <si>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</si>
  <si>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</si>
  <si>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</si>
  <si>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</si>
  <si>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</si>
  <si>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</si>
  <si>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</si>
  <si>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</si>
  <si>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</si>
  <si>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</si>
  <si>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</si>
  <si>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</si>
  <si>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</si>
  <si>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</si>
  <si>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</si>
  <si>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</si>
  <si>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</si>
  <si>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</si>
  <si>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</si>
  <si>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</si>
  <si>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</si>
  <si>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</si>
  <si>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</si>
  <si>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</si>
  <si>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</si>
  <si>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</si>
  <si>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</si>
  <si>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</si>
  <si>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</si>
  <si>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</si>
  <si>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</si>
  <si>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</si>
  <si>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</si>
  <si>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</si>
  <si>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</si>
  <si>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</si>
  <si>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</si>
  <si>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</si>
  <si>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</si>
  <si>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</si>
  <si>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</si>
  <si>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</si>
  <si>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</si>
  <si>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</si>
  <si>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</si>
  <si>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</si>
  <si>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</si>
  <si>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</si>
  <si>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</si>
  <si>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</si>
  <si>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</si>
  <si>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</si>
  <si>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</si>
  <si>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</si>
  <si>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</si>
  <si>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</si>
  <si>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</si>
  <si>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</si>
  <si>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</si>
  <si>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</si>
  <si>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</si>
  <si>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</si>
  <si>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</si>
  <si>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</si>
  <si>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</si>
  <si>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</si>
  <si>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</si>
  <si>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</si>
  <si>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</si>
  <si>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</si>
  <si>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</si>
  <si>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</si>
  <si>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</si>
  <si>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</si>
  <si>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</si>
  <si>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</si>
  <si>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</si>
  <si>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</si>
  <si>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</si>
  <si>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</si>
  <si>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</si>
  <si>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</si>
  <si>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</si>
  <si>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</si>
  <si>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</si>
  <si>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</si>
  <si>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</si>
  <si>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</si>
  <si>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</si>
  <si>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</si>
  <si>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</si>
  <si>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</si>
  <si>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</si>
  <si>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</si>
  <si>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</si>
  <si>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</si>
  <si>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</si>
  <si>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</si>
  <si>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</si>
  <si>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</si>
  <si>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</si>
  <si>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</si>
  <si>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</si>
  <si>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</si>
  <si>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</si>
  <si>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</si>
  <si>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</si>
  <si>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</si>
  <si>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</si>
  <si>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</si>
  <si>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</si>
  <si>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</si>
  <si>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</si>
  <si>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</si>
  <si>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</si>
  <si>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</si>
  <si>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</si>
  <si>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</si>
  <si>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</si>
  <si>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</si>
  <si>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</si>
  <si>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</si>
  <si>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</si>
  <si>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</si>
  <si>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</si>
  <si>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</si>
  <si>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</si>
  <si>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</si>
  <si>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</si>
  <si>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</si>
  <si>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</si>
  <si>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</si>
  <si>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</si>
  <si>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</si>
  <si>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</si>
  <si>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</si>
  <si>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</si>
  <si>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</si>
  <si>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</si>
  <si>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</si>
  <si>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</si>
  <si>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</si>
  <si>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</si>
  <si>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</si>
  <si>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</si>
  <si>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</si>
  <si>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</si>
  <si>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</si>
  <si>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</si>
  <si>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</si>
  <si>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</si>
  <si>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</si>
  <si>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</si>
  <si>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</si>
  <si>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</si>
  <si>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</si>
  <si>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</si>
  <si>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</si>
  <si>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</si>
  <si>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</si>
  <si>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</si>
  <si>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</si>
  <si>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</si>
  <si>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</si>
  <si>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</si>
  <si>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</si>
  <si>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</si>
  <si>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</si>
  <si>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</si>
  <si>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</si>
  <si>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</si>
  <si>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</si>
  <si>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</si>
  <si>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</si>
  <si>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</si>
  <si>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</si>
  <si>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</si>
  <si>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</si>
  <si>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</si>
  <si>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</si>
  <si>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</si>
  <si>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</si>
  <si>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</si>
  <si>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</si>
  <si>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</si>
  <si>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</si>
  <si>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</si>
  <si>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</si>
  <si>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</si>
  <si>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</si>
  <si>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</si>
  <si>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</si>
  <si>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</si>
  <si>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</si>
  <si>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</si>
  <si>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</si>
  <si>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</si>
  <si>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</si>
  <si>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</si>
  <si>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</si>
  <si>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</si>
  <si>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</si>
  <si>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</si>
  <si>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</si>
  <si>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</si>
  <si>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</si>
  <si>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</si>
  <si>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</si>
  <si>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</si>
  <si>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</si>
  <si>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</si>
  <si>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</si>
  <si>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</si>
  <si>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</si>
  <si>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</si>
  <si>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</si>
  <si>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</si>
  <si>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</si>
  <si>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</si>
  <si>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</si>
  <si>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</si>
  <si>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</si>
  <si>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</si>
  <si>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</si>
  <si>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</si>
  <si>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</si>
  <si>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</si>
  <si>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</si>
  <si>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</si>
  <si>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</si>
  <si>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</si>
  <si>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</si>
  <si>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</si>
  <si>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</si>
  <si>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</si>
  <si>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</si>
  <si>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</si>
  <si>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</si>
  <si>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</si>
  <si>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</si>
  <si>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</si>
  <si>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</si>
  <si>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</si>
  <si>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</si>
  <si>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</si>
  <si>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</si>
  <si>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</si>
  <si>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</si>
  <si>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</si>
  <si>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</si>
  <si>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</si>
  <si>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</si>
  <si>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</si>
  <si>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</si>
  <si>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</si>
  <si>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</si>
  <si>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</si>
  <si>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</si>
  <si>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</si>
  <si>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</si>
  <si>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</si>
  <si>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</si>
  <si>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</si>
  <si>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</si>
  <si>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</si>
  <si>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</si>
  <si>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</si>
  <si>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</si>
  <si>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</si>
  <si>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</si>
  <si>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</si>
  <si>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</si>
  <si>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</si>
  <si>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</si>
  <si>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</si>
  <si>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</si>
  <si>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</si>
  <si>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</si>
  <si>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</si>
  <si>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</si>
  <si>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</si>
  <si>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</si>
  <si>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</si>
  <si>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</si>
  <si>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</si>
  <si>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</si>
  <si>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</si>
  <si>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</si>
  <si>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</si>
  <si>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</si>
  <si>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</si>
  <si>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</si>
  <si>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</si>
  <si>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</si>
  <si>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</si>
  <si>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</si>
  <si>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</si>
  <si>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</si>
  <si>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</si>
  <si>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</si>
  <si>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</si>
  <si>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</si>
  <si>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</si>
  <si>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</si>
  <si>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</si>
  <si>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</si>
  <si>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</si>
  <si>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</si>
  <si>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</si>
  <si>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</si>
  <si>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</si>
  <si>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</si>
  <si>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</si>
  <si>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</si>
  <si>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</si>
  <si>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</si>
  <si>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</si>
  <si>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</si>
  <si>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</si>
  <si>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</si>
  <si>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</si>
  <si>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</si>
  <si>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</si>
  <si>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</si>
  <si>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</si>
  <si>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</si>
  <si>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</si>
  <si>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</si>
  <si>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</si>
  <si>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</si>
  <si>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</si>
  <si>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</si>
  <si>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</si>
  <si>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</si>
  <si>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</si>
  <si>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</si>
  <si>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</si>
  <si>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</si>
  <si>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</si>
  <si>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</si>
  <si>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</si>
  <si>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</si>
  <si>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</si>
  <si>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</si>
  <si>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</si>
  <si>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</si>
  <si>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</si>
  <si>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</si>
  <si>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</si>
  <si>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</si>
  <si>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</si>
  <si>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</si>
  <si>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</si>
  <si>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</si>
  <si>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</si>
  <si>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</si>
  <si>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</si>
  <si>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</si>
  <si>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</si>
  <si>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</si>
  <si>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</si>
  <si>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</si>
  <si>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</si>
  <si>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</si>
  <si>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</si>
  <si>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</si>
  <si>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</si>
  <si>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</si>
  <si>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</si>
  <si>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</si>
  <si>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</si>
  <si>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</si>
  <si>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</si>
  <si>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</si>
  <si>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</si>
  <si>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</si>
  <si>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</si>
  <si>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</si>
  <si>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</si>
  <si>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</si>
  <si>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</si>
  <si>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</si>
  <si>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</si>
  <si>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</si>
  <si>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</si>
  <si>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</si>
  <si>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</si>
  <si>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</si>
  <si>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</si>
  <si>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</si>
  <si>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</si>
  <si>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</si>
  <si>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</si>
  <si>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</si>
  <si>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</si>
  <si>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</si>
  <si>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</si>
  <si>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</si>
  <si>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</si>
  <si>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</si>
  <si>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</si>
  <si>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</si>
  <si>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</si>
  <si>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</si>
  <si>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</si>
  <si>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</si>
  <si>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</si>
  <si>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</si>
  <si>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</si>
  <si>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</si>
  <si>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</si>
  <si>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</si>
  <si>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</si>
  <si>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</si>
  <si>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</si>
  <si>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</si>
  <si>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</si>
  <si>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</si>
  <si>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</si>
  <si>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</si>
  <si>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</si>
  <si>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</si>
  <si>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</si>
  <si>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</si>
  <si>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</si>
  <si>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</si>
  <si>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</si>
  <si>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</si>
  <si>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</si>
  <si>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</si>
  <si>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</si>
  <si>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</si>
  <si>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</si>
  <si>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</si>
  <si>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</si>
  <si>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</si>
  <si>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</si>
  <si>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</si>
  <si>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</si>
  <si>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</si>
  <si>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</si>
  <si>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</si>
  <si>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</si>
  <si>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</si>
  <si>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</si>
  <si>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</si>
  <si>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</si>
  <si>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</si>
  <si>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</si>
  <si>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</si>
  <si>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</si>
  <si>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</si>
  <si>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</si>
  <si>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</si>
  <si>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</si>
  <si>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</si>
  <si>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</si>
  <si>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</si>
  <si>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</si>
  <si>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</si>
  <si>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</si>
  <si>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</si>
  <si>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</si>
  <si>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</si>
  <si>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</si>
  <si>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</si>
  <si>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</si>
  <si>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</si>
  <si>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</si>
  <si>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</si>
  <si>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</si>
  <si>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</si>
  <si>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</si>
  <si>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</si>
  <si>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</si>
  <si>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</si>
  <si>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</si>
  <si>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</si>
  <si>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</si>
  <si>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</si>
  <si>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</si>
  <si>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</si>
  <si>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</si>
  <si>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</si>
  <si>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</si>
  <si>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</si>
  <si>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</si>
  <si>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</si>
  <si>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</si>
  <si>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</si>
  <si>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</si>
  <si>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</si>
  <si>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</si>
  <si>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</si>
  <si>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</si>
  <si>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</si>
  <si>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</si>
  <si>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</si>
  <si>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</si>
  <si>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</si>
  <si>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</si>
  <si>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</si>
  <si>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</si>
  <si>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</si>
  <si>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</si>
  <si>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</si>
  <si>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</si>
  <si>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</si>
  <si>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</si>
  <si>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</si>
  <si>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</si>
  <si>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</si>
  <si>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</si>
  <si>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</si>
  <si>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</si>
  <si>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</si>
  <si>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</si>
  <si>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</si>
  <si>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</si>
  <si>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</si>
  <si>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</si>
  <si>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</si>
  <si>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</si>
  <si>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</si>
  <si>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</si>
  <si>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</si>
  <si>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</si>
  <si>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</si>
  <si>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</si>
  <si>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</si>
  <si>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</si>
  <si>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</si>
  <si>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</si>
  <si>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</si>
  <si>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</si>
  <si>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</si>
  <si>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</si>
  <si>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</si>
  <si>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</si>
  <si>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</si>
  <si>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</si>
  <si>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</si>
  <si>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</si>
  <si>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</si>
  <si>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</si>
  <si>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</si>
  <si>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</si>
  <si>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</si>
  <si>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</si>
  <si>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</si>
  <si>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</si>
  <si>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</si>
  <si>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</si>
  <si>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</si>
  <si>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</si>
  <si>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</si>
  <si>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</si>
  <si>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</si>
  <si>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</si>
  <si>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</si>
  <si>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</si>
  <si>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</si>
  <si>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</si>
  <si>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</si>
  <si>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</si>
  <si>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</si>
  <si>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</si>
  <si>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</si>
  <si>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</si>
  <si>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</si>
  <si>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</si>
  <si>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</si>
  <si>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</si>
  <si>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</si>
  <si>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</si>
  <si>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</si>
  <si>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</si>
  <si>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</si>
  <si>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</si>
  <si>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</si>
  <si>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</si>
  <si>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</si>
  <si>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</si>
  <si>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</si>
  <si>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</si>
  <si>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</si>
  <si>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</si>
  <si>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</si>
  <si>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</si>
  <si>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</si>
  <si>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</si>
  <si>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</si>
  <si>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</si>
  <si>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</si>
  <si>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</si>
  <si>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</si>
  <si>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</si>
  <si>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</si>
  <si>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</si>
  <si>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</si>
  <si>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</si>
  <si>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</si>
  <si>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</si>
  <si>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</si>
  <si>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</si>
  <si>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</si>
  <si>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</si>
  <si>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</si>
  <si>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</si>
  <si>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</si>
  <si>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</si>
  <si>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</si>
  <si>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</si>
  <si>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</si>
  <si>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</si>
  <si>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</si>
  <si>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</si>
  <si>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</si>
  <si>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</si>
  <si>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</si>
  <si>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</si>
  <si>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</si>
  <si>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</si>
  <si>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</si>
  <si>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</si>
  <si>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</si>
  <si>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</si>
  <si>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</si>
  <si>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</si>
  <si>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</si>
  <si>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</si>
  <si>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</si>
  <si>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</si>
  <si>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</si>
  <si>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</si>
  <si>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</si>
  <si>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</si>
  <si>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</si>
  <si>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</si>
  <si>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</si>
  <si>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</si>
  <si>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</si>
  <si>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</si>
  <si>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</si>
  <si>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</si>
  <si>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</si>
  <si>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</si>
  <si>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</si>
  <si>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</si>
  <si>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</si>
  <si>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</si>
  <si>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</si>
  <si>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</si>
  <si>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</si>
  <si>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</si>
  <si>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</si>
  <si>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</si>
  <si>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</si>
  <si>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</si>
  <si>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</si>
  <si>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</si>
  <si>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</si>
  <si>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</si>
  <si>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</si>
  <si>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</si>
  <si>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</si>
  <si>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</si>
  <si>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</si>
  <si>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</si>
  <si>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</si>
  <si>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</si>
  <si>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</si>
  <si>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</si>
  <si>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</si>
  <si>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</si>
  <si>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</si>
  <si>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</si>
  <si>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</si>
  <si>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</si>
  <si>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</si>
  <si>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</si>
  <si>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</si>
  <si>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</si>
  <si>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</si>
  <si>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</si>
  <si>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</si>
  <si>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</si>
  <si>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</si>
  <si>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</si>
  <si>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</si>
  <si>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</si>
  <si>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</si>
  <si>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</si>
  <si>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</si>
  <si>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</si>
  <si>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</si>
  <si>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</si>
  <si>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</si>
  <si>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</si>
  <si>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</si>
  <si>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</si>
  <si>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</si>
  <si>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</si>
  <si>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</si>
  <si>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</si>
  <si>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</si>
  <si>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</si>
  <si>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</si>
  <si>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</si>
  <si>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</si>
  <si>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</si>
  <si>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</si>
  <si>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</si>
  <si>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</si>
  <si>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</si>
  <si>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</si>
  <si>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</si>
  <si>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</si>
  <si>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</si>
  <si>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</si>
  <si>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</si>
  <si>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</si>
  <si>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</si>
  <si>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</si>
  <si>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</si>
  <si>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</si>
  <si>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</si>
  <si>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</si>
  <si>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</si>
  <si>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</si>
  <si>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</si>
  <si>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</si>
  <si>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</si>
  <si>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</si>
  <si>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</si>
  <si>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</si>
  <si>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</si>
  <si>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</si>
  <si>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</si>
  <si>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</si>
  <si>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</si>
  <si>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</si>
  <si>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</si>
  <si>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</si>
  <si>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</si>
  <si>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</si>
  <si>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</si>
  <si>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</si>
  <si>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</si>
  <si>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</si>
  <si>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</si>
  <si>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</si>
  <si>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</si>
  <si>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</si>
  <si>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</si>
  <si>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</si>
  <si>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</si>
  <si>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</si>
  <si>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</si>
  <si>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</si>
  <si>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</si>
  <si>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</si>
  <si>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</si>
  <si>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</si>
  <si>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</si>
  <si>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</si>
  <si>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</si>
  <si>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</si>
  <si>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</si>
  <si>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</si>
  <si>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</si>
  <si>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</si>
  <si>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</si>
  <si>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</si>
  <si>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</si>
  <si>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</si>
  <si>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</si>
  <si>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</si>
  <si>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</si>
  <si>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</si>
  <si>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</si>
  <si>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</si>
  <si>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</si>
  <si>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</si>
  <si>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</si>
  <si>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</si>
  <si>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</si>
  <si>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</si>
  <si>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</si>
  <si>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</si>
  <si>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</si>
  <si>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</si>
  <si>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</si>
  <si>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</si>
  <si>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</si>
  <si>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</si>
  <si>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</si>
  <si>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</si>
  <si>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</si>
  <si>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</si>
  <si>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</si>
  <si>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</si>
  <si>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</si>
  <si>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</si>
  <si>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</si>
  <si>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</si>
  <si>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</si>
  <si>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</si>
  <si>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</si>
  <si>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</si>
  <si>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</si>
  <si>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</si>
  <si>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</si>
  <si>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</si>
  <si>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</si>
  <si>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</si>
  <si>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</si>
  <si>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</si>
  <si>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</si>
  <si>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</si>
  <si>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</si>
  <si>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</si>
  <si>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</si>
  <si>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</si>
  <si>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</si>
  <si>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</si>
  <si>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</si>
  <si>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</si>
  <si>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</si>
  <si>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</si>
  <si>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</si>
  <si>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</si>
  <si>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</si>
  <si>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</si>
  <si>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</si>
  <si>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</si>
  <si>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</si>
  <si>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</si>
  <si>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</si>
  <si>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</si>
  <si>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</si>
  <si>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</si>
  <si>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</si>
  <si>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</si>
  <si>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</si>
  <si>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</si>
  <si>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</si>
  <si>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</si>
  <si>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</si>
  <si>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</si>
  <si>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</si>
  <si>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</si>
  <si>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</si>
  <si>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</si>
  <si>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</si>
  <si>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</si>
  <si>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</si>
  <si>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</si>
  <si>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</si>
  <si>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</si>
  <si>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</si>
  <si>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</si>
  <si>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</si>
  <si>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</si>
  <si>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</si>
  <si>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</si>
  <si>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</si>
  <si>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</si>
  <si>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</si>
  <si>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</si>
  <si>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</si>
  <si>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</si>
  <si>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</si>
  <si>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</si>
  <si>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</si>
  <si>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</si>
  <si>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</si>
  <si>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</si>
  <si>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</si>
  <si>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</si>
  <si>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</si>
  <si>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</si>
  <si>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</si>
  <si>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</si>
  <si>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</si>
  <si>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</si>
  <si>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</si>
  <si>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</si>
  <si>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</si>
  <si>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</si>
  <si>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</si>
  <si>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</si>
  <si>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</si>
  <si>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</si>
  <si>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</si>
  <si>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</si>
  <si>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</si>
  <si>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</si>
  <si>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</si>
  <si>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</si>
  <si>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</si>
  <si>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</si>
  <si>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</si>
  <si>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</si>
  <si>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</si>
  <si>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</si>
  <si>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</si>
  <si>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</si>
  <si>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</si>
  <si>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</si>
  <si>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</si>
  <si>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</si>
  <si>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</si>
  <si>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</si>
  <si>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</si>
  <si>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</si>
  <si>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</si>
  <si>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</si>
  <si>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</si>
  <si>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</si>
  <si>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</si>
  <si>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</si>
  <si>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</si>
  <si>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</si>
  <si>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</si>
  <si>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</si>
  <si>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</si>
  <si>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</si>
  <si>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</si>
  <si>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</si>
  <si>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</si>
  <si>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</si>
  <si>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</si>
  <si>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</si>
  <si>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</si>
  <si>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</si>
  <si>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</si>
  <si>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</si>
  <si>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</si>
  <si>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</si>
  <si>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</si>
  <si>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</si>
  <si>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</si>
  <si>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</si>
  <si>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</si>
  <si>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</si>
  <si>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</si>
  <si>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</si>
  <si>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</si>
  <si>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</si>
  <si>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</si>
  <si>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</si>
  <si>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</si>
  <si>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</si>
  <si>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</si>
  <si>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</si>
  <si>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</si>
  <si>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</si>
  <si>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</si>
  <si>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</si>
  <si>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</si>
  <si>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</si>
  <si>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</si>
  <si>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</si>
  <si>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</si>
  <si>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</si>
  <si>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</si>
  <si>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</si>
  <si>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</si>
  <si>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</si>
  <si>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</si>
  <si>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</si>
  <si>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</si>
  <si>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</si>
  <si>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</si>
  <si>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</si>
  <si>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</si>
  <si>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</si>
  <si>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</si>
  <si>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</si>
  <si>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</si>
  <si>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</si>
  <si>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</si>
  <si>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</si>
  <si>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</si>
  <si>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</si>
  <si>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</si>
  <si>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</si>
  <si>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</si>
  <si>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</si>
  <si>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</si>
  <si>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</si>
  <si>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</si>
  <si>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</si>
  <si>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</si>
  <si>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</si>
  <si>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</si>
  <si>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</si>
  <si>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</si>
  <si>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</si>
  <si>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</si>
  <si>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</si>
  <si>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</si>
  <si>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</si>
  <si>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</si>
  <si>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</si>
  <si>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</si>
  <si>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</si>
  <si>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</si>
  <si>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</si>
  <si>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</si>
  <si>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</si>
  <si>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</si>
  <si>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</si>
  <si>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</si>
  <si>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</si>
  <si>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</si>
  <si>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</si>
  <si>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</si>
  <si>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</si>
  <si>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</si>
  <si>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</si>
  <si>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</si>
  <si>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</si>
  <si>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</si>
  <si>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</si>
  <si>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</si>
  <si>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</si>
  <si>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</si>
  <si>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</si>
  <si>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</si>
  <si>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</si>
  <si>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</si>
  <si>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</si>
  <si>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</si>
  <si>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</si>
  <si>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</si>
  <si>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</si>
  <si>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</si>
  <si>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</si>
  <si>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</si>
  <si>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</si>
  <si>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</si>
  <si>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</si>
  <si>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</si>
  <si>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</si>
  <si>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</si>
  <si>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</si>
  <si>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</si>
  <si>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</si>
  <si>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</si>
  <si>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</si>
  <si>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</si>
  <si>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</si>
  <si>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</si>
  <si>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</si>
  <si>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</si>
  <si>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</si>
  <si>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</si>
  <si>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</si>
  <si>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</si>
  <si>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</si>
  <si>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</si>
  <si>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</si>
  <si>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</si>
  <si>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</si>
  <si>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</si>
  <si>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</si>
  <si>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</si>
  <si>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</si>
  <si>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</si>
  <si>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</si>
  <si>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</si>
  <si>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</si>
  <si>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</si>
  <si>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</si>
  <si>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</si>
  <si>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</si>
  <si>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</si>
  <si>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</si>
  <si>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</si>
  <si>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</si>
  <si>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</si>
  <si>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</si>
  <si>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</si>
  <si>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</si>
  <si>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</si>
  <si>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</si>
  <si>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</si>
  <si>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</si>
  <si>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</si>
  <si>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</si>
  <si>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</si>
  <si>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</si>
  <si>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</si>
  <si>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</si>
  <si>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</si>
  <si>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</si>
  <si>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</si>
  <si>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</si>
  <si>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</si>
  <si>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</si>
  <si>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</si>
  <si>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</si>
  <si>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</si>
  <si>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</si>
  <si>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</si>
  <si>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</si>
  <si>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</si>
  <si>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</si>
  <si>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</si>
  <si>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</si>
  <si>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</si>
  <si>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</si>
  <si>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</si>
  <si>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</si>
  <si>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</si>
  <si>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</si>
  <si>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</si>
  <si>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</si>
  <si>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</si>
  <si>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</si>
  <si>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</si>
  <si>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</si>
  <si>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</si>
  <si>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</si>
  <si>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</si>
  <si>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</si>
  <si>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</si>
  <si>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</si>
  <si>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</si>
  <si>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</si>
  <si>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</si>
  <si>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</si>
  <si>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</si>
  <si>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</si>
  <si>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</si>
  <si>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</si>
  <si>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</si>
  <si>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</si>
  <si>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</si>
  <si>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</si>
  <si>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</si>
  <si>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</si>
  <si>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</si>
  <si>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</si>
  <si>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</si>
  <si>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</si>
  <si>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</si>
  <si>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</si>
  <si>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</si>
  <si>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</si>
  <si>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</si>
  <si>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</si>
  <si>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</si>
  <si>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</si>
  <si>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</si>
  <si>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</si>
  <si>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</si>
  <si>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</si>
  <si>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</si>
  <si>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</si>
  <si>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</si>
  <si>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</si>
  <si>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</si>
  <si>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</si>
  <si>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</si>
  <si>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</si>
  <si>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</si>
  <si>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</si>
  <si>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</si>
  <si>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</si>
  <si>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</si>
  <si>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</si>
  <si>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</si>
  <si>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</si>
  <si>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</si>
  <si>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</si>
  <si>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</si>
  <si>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</si>
  <si>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</si>
  <si>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</si>
  <si>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</si>
  <si>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</si>
  <si>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</si>
  <si>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</si>
  <si>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</si>
  <si>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</si>
  <si>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</si>
  <si>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</si>
  <si>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</si>
  <si>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</si>
  <si>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</si>
  <si>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</si>
  <si>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</si>
  <si>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</si>
  <si>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</si>
  <si>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</si>
  <si>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</si>
  <si>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</si>
  <si>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</si>
  <si>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</si>
  <si>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</si>
  <si>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</si>
  <si>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</si>
  <si>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</si>
  <si>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</si>
  <si>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</si>
  <si>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</si>
  <si>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</si>
  <si>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</si>
  <si>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</si>
  <si>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</si>
  <si>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</si>
  <si>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</si>
  <si>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</si>
  <si>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</si>
  <si>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</si>
  <si>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</si>
  <si>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</si>
  <si>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</si>
  <si>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</si>
  <si>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</si>
  <si>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</si>
  <si>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</si>
  <si>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</si>
  <si>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</si>
  <si>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</si>
  <si>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</si>
  <si>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</si>
  <si>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</si>
  <si>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</si>
  <si>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</si>
  <si>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</si>
  <si>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</si>
  <si>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</si>
  <si>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</si>
  <si>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</si>
  <si>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</si>
  <si>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</si>
  <si>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</si>
  <si>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</si>
  <si>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</si>
  <si>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</si>
  <si>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</si>
  <si>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</si>
  <si>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</si>
  <si>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</si>
  <si>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</si>
  <si>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</si>
  <si>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</si>
  <si>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</si>
  <si>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</si>
  <si>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</si>
  <si>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</si>
  <si>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</si>
  <si>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</si>
  <si>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</si>
  <si>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</si>
  <si>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</si>
  <si>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</si>
  <si>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</si>
  <si>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</si>
  <si>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</si>
  <si>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</si>
  <si>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</si>
  <si>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</si>
  <si>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</si>
  <si>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</si>
  <si>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</si>
  <si>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</si>
  <si>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</si>
  <si>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</si>
  <si>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</si>
  <si>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</si>
  <si>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</si>
  <si>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</si>
  <si>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</si>
  <si>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</si>
  <si>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</si>
  <si>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</si>
  <si>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</si>
  <si>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</si>
  <si>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</si>
  <si>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</si>
  <si>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</si>
  <si>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</si>
  <si>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</si>
  <si>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</si>
  <si>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</si>
  <si>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</si>
  <si>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</si>
  <si>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</si>
  <si>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</si>
  <si>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</si>
  <si>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</si>
  <si>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</si>
  <si>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</si>
  <si>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</si>
  <si>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</si>
  <si>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</si>
  <si>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</si>
  <si>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</si>
  <si>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</si>
  <si>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</si>
  <si>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</si>
  <si>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</si>
  <si>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</si>
  <si>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</si>
  <si>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</si>
  <si>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</si>
  <si>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</si>
  <si>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</si>
  <si>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</si>
  <si>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</si>
  <si>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</si>
  <si>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</si>
  <si>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</si>
  <si>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</si>
  <si>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</si>
  <si>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</si>
  <si>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</si>
  <si>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</si>
  <si>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</si>
  <si>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</si>
  <si>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</si>
  <si>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</si>
  <si>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</si>
  <si>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</si>
  <si>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</si>
  <si>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</si>
  <si>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</si>
  <si>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</si>
  <si>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</si>
  <si>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</si>
  <si>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</si>
  <si>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</si>
  <si>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</si>
  <si>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</si>
  <si>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</si>
  <si>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</si>
  <si>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</si>
  <si>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</si>
  <si>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</si>
  <si>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</si>
  <si>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</si>
  <si>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</si>
  <si>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</si>
  <si>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</si>
  <si>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</si>
  <si>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</si>
  <si>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</si>
  <si>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</si>
  <si>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</si>
  <si>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</si>
  <si>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</si>
  <si>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</si>
  <si>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</si>
  <si>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</si>
  <si>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</si>
  <si>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</si>
  <si>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</si>
  <si>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</si>
  <si>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</si>
  <si>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</si>
  <si>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</si>
  <si>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</si>
  <si>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</si>
  <si>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</si>
  <si>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</si>
  <si>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</si>
  <si>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</si>
  <si>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</si>
  <si>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</si>
  <si>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</si>
  <si>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</si>
  <si>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</si>
  <si>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</si>
  <si>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</si>
  <si>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</si>
  <si>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</si>
  <si>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</si>
  <si>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</si>
  <si>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</si>
  <si>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</si>
  <si>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</si>
  <si>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</si>
  <si>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</si>
  <si>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</si>
  <si>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</si>
  <si>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</si>
  <si>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</si>
  <si>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</si>
  <si>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</si>
  <si>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</si>
  <si>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</si>
  <si>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</si>
  <si>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</si>
  <si>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</si>
  <si>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</si>
  <si>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</si>
  <si>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</si>
  <si>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</si>
  <si>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</si>
  <si>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</si>
  <si>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</si>
  <si>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</si>
  <si>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</si>
  <si>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</si>
  <si>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</si>
  <si>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</si>
  <si>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</si>
  <si>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</si>
  <si>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</si>
  <si>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</si>
  <si>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</si>
  <si>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</si>
  <si>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</si>
  <si>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</si>
  <si>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</si>
  <si>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</si>
  <si>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</si>
  <si>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</si>
  <si>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</si>
  <si>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</si>
  <si>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</si>
  <si>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</si>
  <si>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</si>
  <si>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</si>
  <si>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</si>
  <si>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</si>
  <si>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</si>
  <si>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</si>
  <si>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</si>
  <si>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</si>
  <si>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</si>
  <si>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</si>
  <si>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</si>
  <si>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</si>
  <si>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</si>
  <si>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</si>
  <si>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</si>
  <si>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</si>
  <si>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</si>
  <si>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</si>
  <si>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</si>
  <si>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</si>
  <si>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</si>
  <si>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</si>
  <si>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</si>
  <si>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</si>
  <si>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</si>
  <si>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</si>
  <si>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</si>
  <si>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</si>
  <si>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</si>
  <si>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</si>
  <si>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</si>
  <si>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</si>
  <si>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</si>
  <si>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</si>
  <si>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</si>
  <si>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</si>
  <si>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</si>
  <si>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</si>
  <si>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</si>
  <si>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</si>
  <si>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</si>
  <si>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</si>
  <si>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</si>
  <si>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</si>
  <si>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</si>
  <si>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</si>
  <si>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</si>
  <si>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</si>
  <si>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</si>
  <si>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</si>
  <si>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</si>
  <si>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</si>
  <si>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</si>
  <si>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</si>
  <si>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</si>
  <si>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</si>
  <si>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</si>
  <si>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</si>
  <si>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</si>
  <si>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</si>
  <si>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</si>
  <si>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</si>
  <si>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</si>
  <si>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</si>
  <si>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</si>
  <si>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</si>
  <si>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</si>
  <si>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</si>
  <si>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</si>
  <si>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</si>
  <si>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</si>
  <si>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</si>
  <si>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</si>
  <si>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</si>
  <si>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</si>
  <si>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</si>
  <si>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</si>
  <si>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</si>
  <si>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</si>
  <si>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</si>
  <si>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</si>
  <si>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</si>
  <si>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</si>
  <si>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</si>
  <si>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</si>
  <si>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</si>
  <si>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</si>
  <si>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</si>
  <si>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</si>
  <si>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</si>
  <si>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</si>
  <si>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</si>
  <si>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</si>
  <si>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</si>
  <si>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</si>
  <si>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</si>
  <si>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</si>
  <si>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</si>
  <si>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</si>
  <si>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</si>
  <si>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</si>
  <si>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</si>
  <si>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</si>
  <si>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</si>
  <si>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</si>
  <si>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</si>
  <si>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</si>
  <si>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</si>
  <si>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</si>
  <si>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</si>
  <si>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</si>
  <si>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</si>
  <si>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</si>
  <si>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</si>
  <si>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</si>
  <si>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</si>
  <si>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</si>
  <si>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</si>
  <si>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</si>
  <si>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</si>
  <si>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</si>
  <si>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</si>
  <si>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</si>
  <si>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</si>
  <si>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</si>
  <si>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</si>
  <si>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</si>
  <si>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</si>
  <si>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</si>
  <si>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</si>
  <si>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</si>
  <si>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</si>
  <si>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</si>
  <si>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</si>
  <si>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</si>
  <si>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</si>
  <si>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</si>
  <si>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</si>
  <si>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</si>
  <si>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</si>
  <si>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</si>
  <si>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</si>
  <si>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</si>
  <si>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</si>
  <si>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</si>
  <si>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</si>
  <si>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</si>
  <si>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</si>
  <si>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</si>
  <si>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</si>
  <si>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</si>
  <si>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</si>
  <si>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</si>
  <si>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</si>
  <si>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</si>
  <si>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</si>
  <si>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</si>
  <si>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</si>
  <si>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</si>
  <si>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</si>
  <si>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</si>
  <si>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</si>
  <si>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</si>
  <si>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</si>
  <si>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</si>
  <si>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</si>
  <si>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</si>
  <si>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</si>
  <si>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</si>
  <si>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</si>
  <si>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</si>
  <si>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</si>
  <si>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</si>
  <si>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</si>
  <si>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</si>
  <si>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</si>
  <si>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</si>
  <si>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</si>
  <si>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</si>
  <si>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</si>
  <si>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</si>
  <si>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</si>
  <si>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</si>
  <si>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</si>
  <si>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</si>
  <si>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</si>
  <si>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</si>
  <si>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</si>
  <si>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</si>
  <si>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</si>
  <si>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</si>
  <si>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</si>
  <si>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</si>
  <si>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</si>
  <si>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</si>
  <si>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</si>
  <si>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</si>
  <si>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</si>
  <si>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</si>
  <si>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</si>
  <si>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</si>
  <si>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</si>
  <si>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</si>
  <si>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</si>
  <si>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</si>
  <si>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</si>
  <si>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</si>
  <si>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</si>
  <si>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</si>
  <si>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</si>
  <si>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</si>
  <si>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</si>
  <si>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</si>
  <si>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</si>
  <si>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</si>
  <si>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</si>
  <si>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</si>
  <si>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</si>
  <si>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</si>
  <si>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</si>
  <si>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</si>
  <si>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</si>
  <si>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</si>
  <si>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</si>
  <si>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</si>
  <si>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</si>
  <si>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</si>
  <si>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</si>
  <si>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</si>
  <si>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</si>
  <si>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</si>
  <si>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</si>
  <si>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</si>
  <si>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</si>
  <si>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</si>
  <si>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</si>
  <si>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</si>
  <si>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</si>
  <si>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</si>
  <si>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</si>
  <si>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</si>
  <si>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</si>
  <si>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</si>
  <si>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</si>
  <si>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</si>
  <si>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</si>
  <si>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</si>
  <si>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</si>
  <si>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</si>
  <si>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</si>
  <si>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</si>
  <si>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</si>
  <si>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</si>
  <si>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</si>
  <si>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</si>
  <si>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</si>
  <si>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</si>
  <si>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</si>
  <si>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</si>
  <si>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</si>
  <si>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</si>
  <si>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</si>
  <si>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</si>
  <si>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</si>
  <si>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</si>
  <si>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</si>
  <si>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</si>
  <si>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</si>
  <si>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</si>
  <si>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</si>
  <si>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</si>
  <si>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</si>
  <si>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</si>
  <si>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</si>
  <si>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</si>
  <si>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</si>
  <si>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</si>
  <si>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</si>
  <si>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</si>
  <si>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</si>
  <si>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</si>
  <si>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</si>
  <si>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</si>
  <si>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</si>
  <si>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</si>
  <si>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</si>
  <si>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</si>
  <si>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</si>
  <si>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</si>
  <si>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</si>
  <si>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</si>
  <si>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</si>
  <si>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</si>
  <si>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</si>
  <si>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</si>
  <si>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</si>
  <si>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</si>
  <si>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</si>
  <si>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</si>
  <si>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</si>
  <si>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</si>
  <si>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</si>
  <si>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</si>
  <si>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</si>
  <si>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</si>
  <si>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</si>
  <si>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</si>
  <si>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</si>
  <si>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</si>
  <si>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</si>
  <si>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</si>
  <si>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</si>
  <si>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</si>
  <si>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</si>
  <si>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</si>
  <si>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</si>
  <si>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</si>
  <si>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</si>
  <si>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</si>
  <si>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</si>
  <si>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</si>
  <si>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</si>
  <si>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</si>
  <si>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</si>
  <si>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</si>
  <si>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</si>
  <si>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</si>
  <si>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</si>
  <si>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</si>
  <si>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</si>
  <si>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</si>
  <si>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</si>
  <si>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</si>
  <si>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</si>
  <si>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</si>
  <si>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</si>
  <si>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</si>
  <si>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</si>
  <si>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</si>
  <si>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</si>
  <si>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</si>
  <si>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</si>
  <si>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</si>
  <si>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</si>
  <si>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</si>
  <si>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</si>
  <si>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</si>
  <si>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</si>
  <si>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</si>
  <si>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</si>
  <si>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</si>
  <si>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</si>
  <si>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</si>
  <si>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</si>
  <si>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</si>
  <si>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</si>
  <si>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</si>
  <si>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</si>
  <si>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</si>
  <si>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</si>
  <si>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</si>
  <si>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</si>
  <si>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</si>
  <si>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</si>
  <si>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</si>
  <si>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</si>
  <si>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</si>
  <si>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</si>
  <si>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</si>
  <si>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</si>
  <si>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</si>
  <si>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</si>
  <si>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</si>
  <si>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</si>
  <si>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</si>
  <si>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</si>
  <si>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</si>
  <si>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</si>
  <si>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</si>
  <si>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</si>
  <si>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</si>
  <si>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</si>
  <si>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</si>
  <si>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</si>
  <si>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</si>
  <si>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</si>
  <si>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</si>
  <si>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</si>
  <si>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</si>
  <si>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</si>
  <si>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</si>
  <si>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</si>
  <si>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</si>
  <si>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</si>
  <si>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</si>
  <si>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</si>
  <si>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</si>
  <si>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</si>
  <si>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</si>
  <si>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</si>
  <si>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</si>
  <si>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</si>
  <si>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</si>
  <si>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</si>
  <si>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</si>
  <si>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</si>
  <si>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</si>
  <si>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</si>
  <si>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</si>
  <si>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</si>
  <si>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</si>
  <si>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</si>
  <si>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</si>
  <si>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</si>
  <si>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</si>
  <si>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</si>
  <si>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</si>
  <si>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</si>
  <si>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</si>
  <si>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</si>
  <si>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</si>
  <si>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</si>
  <si>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</si>
  <si>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</si>
  <si>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</si>
  <si>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</si>
  <si>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</si>
  <si>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</si>
  <si>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</si>
  <si>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</si>
  <si>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</si>
  <si>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</si>
  <si>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</si>
  <si>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</si>
  <si>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</si>
  <si>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</si>
  <si>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</si>
  <si>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</si>
  <si>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</si>
  <si>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</si>
  <si>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</si>
  <si>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</si>
  <si>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</si>
  <si>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</si>
  <si>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</si>
  <si>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</si>
  <si>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</si>
  <si>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</si>
  <si>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</si>
  <si>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</si>
  <si>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</si>
  <si>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</si>
  <si>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</si>
  <si>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</si>
  <si>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</si>
  <si>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</si>
  <si>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</si>
  <si>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</si>
  <si>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</si>
  <si>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</si>
  <si>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</si>
  <si>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</si>
  <si>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</si>
  <si>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</si>
  <si>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</si>
  <si>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</si>
  <si>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</si>
  <si>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</si>
  <si>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</si>
  <si>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</si>
  <si>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</si>
  <si>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</si>
  <si>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</si>
  <si>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</si>
  <si>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</si>
  <si>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</si>
  <si>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</si>
  <si>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</si>
  <si>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</si>
  <si>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</si>
  <si>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</si>
  <si>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</si>
  <si>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</si>
  <si>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</si>
  <si>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</si>
  <si>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</si>
  <si>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</si>
  <si>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</si>
  <si>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</si>
  <si>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</si>
  <si>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</si>
  <si>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</si>
  <si>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</si>
  <si>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</si>
  <si>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</si>
  <si>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</si>
  <si>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</si>
  <si>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</si>
  <si>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</si>
  <si>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</si>
  <si>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</si>
  <si>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</si>
  <si>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</si>
  <si>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</si>
  <si>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</si>
  <si>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</si>
  <si>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</si>
  <si>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</si>
  <si>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</si>
  <si>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</si>
  <si>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</si>
  <si>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</si>
  <si>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</si>
  <si>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</si>
  <si>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</si>
  <si>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</si>
  <si>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</si>
  <si>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</si>
  <si>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</si>
  <si>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</si>
  <si>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</si>
  <si>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</si>
  <si>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</si>
  <si>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</si>
  <si>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</si>
  <si>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</si>
  <si>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</si>
  <si>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</si>
  <si>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</si>
  <si>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</si>
  <si>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</si>
  <si>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</si>
  <si>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</si>
  <si>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</si>
  <si>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</si>
  <si>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</si>
  <si>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</si>
  <si>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</si>
  <si>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</si>
  <si>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</si>
  <si>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</si>
  <si>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</si>
  <si>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</si>
  <si>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</si>
  <si>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</si>
  <si>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</si>
  <si>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</si>
  <si>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</si>
  <si>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</si>
  <si>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</si>
  <si>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</si>
  <si>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</si>
  <si>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</si>
  <si>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</si>
  <si>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</si>
  <si>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</si>
  <si>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</si>
  <si>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</si>
  <si>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</si>
  <si>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</si>
  <si>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</si>
  <si>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</si>
  <si>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</si>
  <si>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</si>
  <si>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</si>
  <si>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</si>
  <si>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</si>
  <si>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</si>
  <si>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</si>
  <si>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</si>
  <si>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</si>
  <si>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</si>
  <si>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</si>
  <si>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</si>
  <si>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</si>
  <si>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</si>
  <si>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</si>
  <si>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</si>
  <si>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</si>
  <si>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</si>
  <si>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</si>
  <si>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</si>
  <si>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</si>
  <si>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</si>
  <si>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</si>
  <si>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</si>
  <si>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</si>
  <si>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</si>
  <si>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</si>
  <si>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</si>
  <si>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</si>
  <si>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</si>
  <si>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</si>
  <si>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</si>
  <si>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</si>
  <si>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</si>
  <si>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</si>
  <si>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</si>
  <si>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</si>
  <si>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</si>
  <si>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</si>
  <si>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</si>
  <si>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</si>
  <si>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</si>
  <si>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</si>
  <si>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</si>
  <si>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</si>
  <si>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</si>
  <si>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</si>
  <si>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</si>
  <si>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</si>
  <si>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</si>
  <si>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</si>
  <si>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</si>
  <si>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</si>
  <si>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</si>
  <si>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</si>
  <si>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</si>
  <si>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</si>
  <si>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</si>
  <si>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</si>
  <si>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</si>
  <si>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</si>
  <si>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</si>
  <si>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</si>
  <si>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</si>
  <si>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</si>
  <si>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</si>
  <si>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</si>
  <si>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</si>
  <si>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</si>
  <si>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</si>
  <si>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</si>
  <si>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</si>
  <si>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</si>
  <si>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</si>
  <si>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</si>
  <si>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</si>
  <si>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</si>
  <si>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</si>
  <si>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</si>
  <si>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</si>
  <si>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</si>
  <si>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</si>
  <si>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</si>
  <si>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</si>
  <si>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</si>
  <si>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</si>
  <si>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</si>
  <si>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</si>
  <si>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</si>
  <si>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</si>
  <si>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</si>
  <si>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</si>
  <si>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</si>
  <si>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</si>
  <si>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</si>
  <si>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</si>
  <si>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</si>
  <si>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</si>
  <si>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</si>
  <si>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</si>
  <si>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</si>
  <si>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</si>
  <si>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</si>
  <si>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</si>
  <si>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</si>
  <si>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</si>
  <si>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</si>
  <si>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</si>
  <si>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</si>
  <si>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</si>
  <si>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</si>
  <si>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</si>
  <si>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</si>
  <si>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</si>
  <si>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</si>
  <si>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</si>
  <si>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</si>
  <si>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</si>
  <si>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</si>
  <si>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</si>
  <si>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</si>
  <si>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</si>
  <si>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</si>
  <si>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</si>
  <si>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</si>
  <si>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</si>
  <si>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</si>
  <si>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</si>
  <si>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</si>
  <si>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</si>
  <si>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</si>
  <si>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</si>
  <si>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</si>
  <si>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</si>
  <si>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</si>
  <si>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</si>
  <si>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</si>
  <si>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</si>
  <si>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</si>
  <si>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</si>
  <si>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</si>
  <si>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</si>
  <si>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</si>
  <si>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</si>
  <si>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</si>
  <si>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</si>
  <si>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</si>
  <si>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</si>
  <si>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</si>
  <si>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</si>
  <si>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</si>
  <si>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</si>
  <si>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</si>
  <si>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</si>
  <si>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</si>
  <si>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</si>
  <si>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</si>
  <si>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</si>
  <si>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</si>
  <si>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</si>
  <si>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</si>
  <si>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</si>
  <si>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</si>
  <si>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</si>
  <si>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</si>
  <si>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</si>
  <si>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</si>
  <si>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</si>
  <si>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</si>
  <si>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</si>
  <si>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</si>
  <si>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</si>
  <si>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</si>
  <si>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</si>
  <si>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</si>
  <si>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</si>
  <si>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</si>
  <si>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</si>
  <si>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</si>
  <si>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</si>
  <si>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</si>
  <si>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</si>
  <si>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</si>
  <si>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</si>
  <si>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</si>
  <si>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</si>
  <si>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</si>
  <si>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</si>
  <si>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</si>
  <si>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</si>
  <si>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</si>
  <si>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</si>
  <si>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</si>
  <si>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</si>
  <si>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</si>
  <si>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</si>
  <si>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</si>
  <si>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</si>
  <si>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</si>
  <si>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</si>
  <si>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</si>
  <si>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</si>
  <si>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</si>
  <si>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</si>
  <si>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</si>
  <si>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</si>
  <si>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</si>
  <si>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</si>
  <si>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</si>
  <si>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</si>
  <si>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</si>
  <si>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</si>
  <si>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</si>
  <si>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</si>
  <si>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</si>
  <si>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</si>
  <si>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</si>
  <si>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</si>
  <si>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</si>
  <si>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</si>
  <si>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</si>
  <si>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</si>
  <si>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</si>
  <si>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</si>
  <si>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</si>
  <si>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</si>
  <si>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</si>
  <si>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</si>
  <si>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</si>
  <si>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</si>
  <si>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</si>
  <si>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</si>
  <si>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</si>
  <si>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</si>
  <si>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</si>
  <si>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</si>
  <si>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</si>
  <si>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</si>
  <si>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</si>
  <si>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</si>
  <si>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</si>
  <si>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</si>
  <si>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</si>
  <si>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</si>
  <si>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</si>
  <si>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</si>
  <si>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</si>
  <si>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</si>
  <si>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</si>
  <si>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</si>
  <si>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</si>
  <si>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</si>
  <si>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</si>
  <si>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</si>
  <si>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</si>
  <si>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</si>
  <si>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</si>
  <si>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</si>
  <si>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</si>
  <si>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</si>
  <si>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</si>
  <si>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</si>
  <si>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</si>
  <si>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</si>
  <si>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</si>
  <si>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</si>
  <si>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</si>
  <si>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</si>
  <si>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</si>
  <si>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</si>
  <si>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</si>
  <si>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</si>
  <si>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</si>
  <si>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</si>
  <si>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</si>
  <si>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</si>
  <si>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</si>
  <si>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</si>
  <si>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</si>
  <si>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</si>
  <si>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</si>
  <si>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</si>
  <si>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</si>
  <si>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</si>
  <si>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</si>
  <si>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</si>
  <si>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</si>
  <si>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</si>
  <si>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</si>
  <si>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</si>
  <si>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</si>
  <si>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</si>
  <si>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</si>
  <si>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</si>
  <si>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</si>
  <si>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</si>
  <si>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</si>
  <si>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</si>
  <si>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</si>
  <si>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</si>
  <si>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</si>
  <si>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</si>
  <si>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</si>
  <si>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</si>
  <si>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</si>
  <si>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</si>
  <si>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</si>
  <si>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</si>
  <si>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</si>
  <si>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</si>
  <si>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</si>
  <si>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</si>
  <si>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</si>
  <si>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</si>
  <si>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</si>
  <si>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</si>
  <si>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</si>
  <si>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</si>
  <si>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</si>
  <si>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</si>
  <si>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</si>
  <si>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</si>
  <si>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</si>
  <si>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</si>
  <si>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</si>
  <si>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</si>
  <si>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</si>
  <si>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</si>
  <si>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</si>
  <si>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</si>
  <si>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</si>
  <si>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</si>
  <si>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</si>
  <si>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</si>
  <si>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</si>
  <si>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</si>
  <si>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</si>
  <si>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</si>
  <si>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</si>
  <si>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</si>
  <si>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</si>
  <si>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</si>
  <si>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</si>
  <si>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</si>
  <si>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</si>
  <si>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</si>
  <si>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</si>
  <si>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</si>
  <si>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</si>
  <si>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</si>
  <si>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</si>
  <si>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</si>
  <si>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</si>
  <si>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</si>
  <si>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</si>
  <si>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</si>
  <si>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</si>
  <si>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</si>
  <si>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</si>
  <si>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</si>
  <si>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</si>
  <si>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</si>
  <si>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</si>
  <si>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</si>
  <si>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</si>
  <si>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</si>
  <si>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</si>
  <si>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</si>
  <si>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</si>
  <si>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</si>
  <si>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</si>
  <si>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</si>
  <si>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</si>
  <si>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</si>
  <si>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</si>
  <si>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</si>
  <si>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</si>
  <si>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</si>
  <si>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</si>
  <si>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</si>
  <si>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</si>
  <si>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</si>
  <si>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</si>
  <si>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</si>
  <si>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</si>
  <si>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</si>
  <si>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</si>
  <si>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</si>
  <si>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</si>
  <si>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</si>
  <si>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</si>
  <si>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</si>
  <si>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</si>
  <si>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</si>
  <si>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</si>
  <si>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</si>
  <si>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</si>
  <si>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</si>
  <si>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</si>
  <si>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</si>
  <si>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</si>
  <si>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</si>
  <si>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</si>
  <si>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</si>
  <si>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</si>
  <si>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</si>
  <si>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</si>
  <si>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</si>
  <si>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</si>
  <si>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</si>
  <si>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</si>
  <si>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</si>
  <si>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</si>
  <si>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</si>
  <si>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</si>
  <si>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</si>
  <si>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</si>
  <si>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</si>
  <si>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</si>
  <si>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</si>
  <si>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</si>
  <si>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</si>
  <si>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</si>
  <si>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</si>
  <si>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</si>
  <si>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</si>
  <si>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</si>
  <si>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</si>
  <si>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</si>
  <si>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</si>
  <si>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</si>
  <si>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</si>
  <si>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</si>
  <si>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</si>
  <si>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</si>
  <si>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</si>
  <si>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</si>
  <si>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</si>
  <si>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</si>
  <si>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</si>
  <si>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</si>
  <si>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</si>
  <si>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</si>
  <si>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</si>
  <si>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</si>
  <si>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</si>
  <si>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</si>
  <si>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</si>
  <si>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</si>
  <si>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</si>
  <si>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</si>
  <si>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</si>
  <si>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</si>
  <si>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</si>
  <si>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</si>
  <si>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</si>
  <si>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</si>
  <si>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</si>
  <si>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</si>
  <si>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</si>
  <si>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</si>
  <si>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</si>
  <si>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</si>
  <si>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</si>
  <si>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</si>
  <si>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</si>
  <si>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</si>
  <si>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</si>
  <si>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</si>
  <si>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</si>
  <si>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</si>
  <si>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</si>
  <si>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</si>
  <si>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</si>
  <si>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</si>
  <si>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</si>
  <si>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</si>
  <si>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</si>
  <si>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</si>
  <si>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</si>
  <si>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</si>
  <si>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</si>
  <si>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</si>
  <si>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</si>
  <si>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</si>
  <si>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</si>
  <si>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</si>
  <si>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</si>
  <si>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</si>
  <si>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</si>
  <si>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</si>
  <si>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</si>
  <si>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</si>
  <si>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</si>
  <si>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</si>
  <si>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</si>
  <si>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</si>
  <si>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</si>
  <si>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</si>
  <si>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</si>
  <si>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</si>
  <si>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</si>
  <si>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</si>
  <si>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</si>
  <si>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</si>
  <si>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</si>
  <si>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</si>
  <si>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</si>
  <si>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</si>
  <si>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</si>
  <si>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</si>
  <si>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</si>
  <si>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</si>
  <si>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</si>
  <si>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</si>
  <si>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</si>
  <si>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</si>
  <si>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</si>
  <si>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</si>
  <si>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</si>
  <si>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</si>
  <si>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</si>
  <si>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</si>
  <si>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</si>
  <si>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</si>
  <si>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</si>
  <si>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</si>
  <si>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</si>
  <si>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</si>
  <si>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</si>
  <si>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</si>
  <si>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</si>
  <si>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</si>
  <si>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</si>
  <si>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</si>
  <si>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</si>
  <si>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</si>
  <si>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</si>
  <si>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</si>
  <si>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</si>
  <si>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</si>
  <si>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</si>
  <si>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</si>
  <si>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</si>
  <si>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</si>
  <si>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</si>
  <si>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</si>
  <si>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</si>
  <si>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</si>
  <si>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</si>
  <si>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</si>
  <si>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</si>
  <si>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</si>
  <si>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</si>
  <si>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</si>
  <si>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</si>
  <si>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</si>
  <si>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</si>
  <si>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</si>
  <si>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</si>
  <si>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</si>
  <si>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</si>
  <si>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</si>
  <si>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</si>
  <si>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</si>
  <si>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</si>
  <si>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</si>
  <si>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</si>
  <si>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</si>
  <si>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</si>
  <si>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</si>
  <si>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</si>
  <si>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</si>
  <si>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</si>
  <si>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</si>
  <si>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</si>
  <si>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</si>
  <si>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</si>
  <si>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</si>
  <si>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</si>
  <si>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</si>
  <si>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</si>
  <si>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</si>
  <si>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</si>
  <si>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</si>
  <si>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</si>
  <si>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</si>
  <si>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</si>
  <si>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</si>
  <si>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</si>
  <si>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</si>
  <si>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</si>
  <si>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</si>
  <si>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</si>
  <si>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</si>
  <si>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</si>
  <si>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</si>
  <si>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</si>
  <si>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</si>
  <si>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</si>
  <si>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</si>
  <si>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</si>
  <si>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</si>
  <si>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</si>
  <si>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</si>
  <si>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</si>
  <si>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</si>
  <si>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</si>
  <si>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</si>
  <si>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</si>
  <si>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</si>
  <si>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</si>
  <si>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</si>
  <si>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</si>
  <si>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</si>
  <si>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</si>
  <si>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</si>
  <si>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</si>
  <si>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</si>
  <si>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</si>
  <si>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</si>
  <si>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</si>
  <si>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</si>
  <si>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</si>
  <si>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</si>
  <si>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</si>
  <si>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</si>
  <si>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</si>
  <si>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</si>
  <si>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</si>
  <si>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</si>
  <si>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</si>
  <si>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</si>
  <si>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</si>
  <si>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</si>
  <si>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</si>
  <si>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</si>
  <si>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</si>
  <si>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</si>
  <si>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</si>
  <si>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</si>
  <si>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</si>
  <si>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</si>
  <si>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</si>
  <si>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</si>
  <si>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</si>
  <si>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</si>
  <si>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</si>
  <si>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</si>
  <si>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</si>
  <si>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</si>
  <si>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</si>
  <si>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</si>
  <si>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</si>
  <si>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</si>
  <si>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</si>
  <si>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</si>
  <si>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</si>
  <si>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</si>
  <si>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</si>
  <si>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</si>
  <si>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</si>
  <si>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</si>
  <si>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</si>
  <si>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</si>
  <si>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</si>
  <si>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</si>
  <si>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</si>
  <si>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</si>
  <si>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</si>
  <si>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</si>
  <si>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</si>
  <si>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</si>
  <si>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</si>
  <si>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</si>
  <si>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</si>
  <si>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</si>
  <si>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</si>
  <si>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</si>
  <si>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</si>
  <si>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</si>
  <si>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</si>
  <si>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</si>
  <si>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</si>
  <si>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</si>
  <si>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</si>
  <si>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</si>
  <si>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</si>
  <si>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</si>
  <si>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</si>
  <si>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</si>
  <si>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</si>
  <si>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</si>
  <si>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</si>
  <si>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</si>
  <si>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</si>
  <si>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</si>
  <si>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</si>
  <si>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</si>
  <si>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</si>
  <si>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</si>
  <si>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</si>
  <si>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</si>
  <si>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</si>
  <si>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</si>
  <si>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</si>
  <si>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</si>
  <si>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</si>
  <si>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</si>
  <si>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</si>
  <si>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</si>
  <si>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</si>
  <si>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</si>
  <si>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</si>
  <si>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</si>
  <si>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</si>
  <si>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</si>
  <si>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</si>
  <si>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</si>
  <si>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</si>
  <si>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</si>
  <si>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</si>
  <si>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</si>
  <si>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</si>
  <si>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</si>
  <si>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</si>
  <si>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</si>
  <si>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</si>
  <si>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</si>
  <si>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</si>
  <si>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</si>
  <si>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</si>
  <si>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</si>
  <si>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</si>
  <si>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</si>
  <si>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</si>
  <si>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</si>
  <si>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</si>
  <si>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</si>
  <si>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</si>
  <si>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</si>
  <si>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</si>
  <si>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</si>
  <si>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</si>
  <si>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</si>
  <si>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</si>
  <si>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</si>
  <si>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</si>
  <si>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</si>
  <si>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</si>
  <si>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</si>
  <si>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</si>
  <si>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</si>
  <si>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</si>
  <si>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</si>
  <si>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</si>
  <si>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</si>
  <si>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</si>
  <si>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</si>
  <si>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</si>
  <si>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</si>
  <si>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</si>
  <si>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</si>
  <si>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</si>
  <si>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</si>
  <si>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</si>
  <si>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</si>
  <si>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</si>
  <si>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</si>
  <si>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</si>
  <si>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</si>
  <si>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</si>
  <si>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</si>
  <si>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</si>
  <si>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</si>
  <si>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</si>
  <si>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</si>
  <si>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</si>
  <si>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</si>
  <si>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</si>
  <si>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</si>
  <si>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</si>
  <si>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</si>
  <si>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</si>
  <si>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</si>
  <si>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</si>
  <si>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</si>
  <si>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</si>
  <si>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</si>
  <si>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</si>
  <si>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</si>
  <si>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</si>
  <si>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</si>
  <si>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</si>
  <si>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</si>
  <si>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</si>
  <si>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</si>
  <si>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</si>
  <si>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</si>
  <si>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</si>
  <si>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</si>
  <si>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</si>
  <si>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</si>
  <si>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</si>
  <si>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</si>
  <si>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</si>
  <si>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</si>
  <si>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</si>
  <si>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</si>
  <si>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</si>
  <si>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</si>
  <si>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</si>
  <si>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</si>
  <si>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</si>
  <si>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</si>
  <si>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</si>
  <si>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</si>
  <si>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</si>
  <si>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</si>
  <si>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</si>
  <si>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</si>
  <si>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</si>
  <si>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</si>
  <si>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</si>
  <si>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</si>
  <si>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</si>
  <si>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</si>
  <si>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</si>
  <si>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</si>
  <si>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</si>
  <si>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</si>
  <si>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</si>
  <si>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</si>
  <si>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</si>
  <si>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</si>
  <si>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</si>
  <si>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</si>
  <si>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</si>
  <si>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</si>
  <si>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</si>
  <si>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</si>
  <si>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</si>
  <si>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</si>
  <si>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</si>
  <si>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</si>
  <si>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</si>
  <si>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</si>
  <si>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</si>
  <si>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</si>
  <si>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</si>
  <si>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</si>
  <si>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</si>
  <si>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</si>
  <si>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</si>
  <si>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</si>
  <si>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</si>
  <si>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</si>
  <si>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</si>
  <si>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</si>
  <si>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</si>
  <si>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</si>
  <si>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</si>
  <si>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</si>
  <si>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</si>
  <si>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</si>
  <si>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</si>
  <si>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</si>
  <si>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</si>
  <si>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</si>
  <si>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</si>
  <si>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</si>
  <si>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</si>
  <si>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</si>
  <si>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</si>
  <si>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</si>
  <si>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</si>
  <si>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</si>
  <si>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</si>
  <si>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</si>
  <si>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</si>
  <si>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</si>
  <si>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</si>
  <si>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</si>
  <si>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</si>
  <si>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</si>
  <si>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</si>
  <si>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</si>
  <si>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</si>
  <si>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</si>
  <si>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</si>
  <si>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</si>
  <si>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</si>
  <si>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</si>
  <si>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</si>
  <si>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</si>
  <si>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</si>
  <si>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</si>
  <si>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</si>
  <si>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</si>
  <si>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</si>
  <si>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</si>
  <si>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</si>
  <si>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</si>
  <si>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</si>
  <si>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</si>
  <si>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</si>
  <si>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</si>
  <si>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</si>
  <si>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</si>
  <si>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</si>
  <si>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</si>
  <si>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</si>
  <si>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</si>
  <si>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</si>
  <si>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</si>
  <si>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</si>
  <si>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</si>
  <si>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</si>
  <si>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</si>
  <si>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</si>
  <si>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</si>
  <si>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</si>
  <si>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</si>
  <si>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</si>
  <si>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</si>
  <si>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</si>
  <si>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</si>
  <si>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</si>
  <si>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</si>
  <si>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</si>
  <si>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</si>
  <si>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</si>
  <si>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</si>
  <si>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</si>
  <si>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</si>
  <si>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</si>
  <si>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</si>
  <si>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</si>
  <si>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</si>
  <si>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</si>
  <si>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</si>
  <si>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</si>
  <si>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</si>
  <si>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</si>
  <si>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</si>
  <si>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</si>
  <si>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</si>
  <si>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</si>
  <si>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</si>
  <si>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</si>
  <si>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</si>
  <si>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</si>
  <si>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</si>
  <si>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</si>
  <si>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</si>
  <si>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</si>
  <si>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</si>
  <si>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</si>
  <si>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</si>
  <si>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</si>
  <si>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</si>
  <si>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</si>
  <si>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</si>
  <si>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</si>
  <si>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</si>
  <si>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</si>
  <si>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</si>
  <si>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</si>
  <si>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</si>
  <si>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</si>
  <si>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</si>
  <si>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</si>
  <si>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</si>
  <si>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</si>
  <si>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</si>
  <si>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</si>
  <si>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</si>
  <si>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</si>
  <si>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</si>
  <si>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</si>
  <si>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</si>
  <si>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</si>
  <si>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</si>
  <si>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</si>
  <si>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</si>
  <si>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</si>
  <si>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</si>
  <si>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</si>
  <si>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</si>
  <si>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</si>
  <si>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</si>
  <si>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</si>
  <si>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</si>
  <si>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</si>
  <si>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</si>
  <si>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</si>
  <si>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</si>
  <si>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</si>
  <si>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</si>
  <si>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</si>
  <si>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</si>
  <si>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</si>
  <si>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</si>
  <si>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</si>
  <si>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</si>
  <si>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</si>
  <si>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</si>
  <si>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</si>
  <si>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</si>
  <si>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</si>
  <si>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</si>
  <si>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</si>
  <si>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</si>
  <si>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</si>
  <si>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</si>
  <si>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</si>
  <si>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</si>
  <si>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</si>
  <si>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</si>
  <si>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</si>
  <si>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</si>
  <si>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</si>
  <si>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</si>
  <si>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</si>
  <si>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</si>
  <si>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</si>
  <si>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</si>
  <si>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</si>
  <si>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</si>
  <si>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</si>
  <si>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</si>
  <si>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</si>
  <si>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</si>
  <si>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</si>
  <si>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</si>
  <si>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</si>
  <si>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</si>
  <si>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</si>
  <si>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</si>
  <si>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</si>
  <si>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</si>
  <si>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</si>
  <si>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</si>
  <si>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</si>
  <si>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</si>
  <si>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</si>
  <si>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</si>
  <si>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</si>
  <si>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</si>
  <si>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</si>
  <si>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</si>
  <si>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</si>
  <si>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</si>
  <si>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</si>
  <si>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</si>
  <si>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</si>
  <si>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</si>
  <si>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</si>
  <si>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</si>
  <si>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</si>
  <si>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</si>
  <si>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</si>
  <si>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</si>
  <si>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</si>
  <si>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</si>
  <si>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</si>
  <si>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</si>
  <si>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</si>
  <si>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</si>
  <si>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</si>
  <si>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</si>
  <si>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</si>
  <si>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</si>
  <si>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</si>
  <si>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</si>
  <si>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</si>
  <si>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</si>
  <si>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</si>
  <si>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</si>
  <si>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</si>
  <si>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</si>
  <si>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</si>
  <si>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</si>
  <si>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</si>
  <si>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</si>
  <si>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</si>
  <si>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</si>
  <si>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</si>
  <si>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</si>
  <si>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</si>
  <si>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</si>
  <si>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</si>
  <si>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</si>
  <si>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</si>
  <si>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</si>
  <si>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</si>
  <si>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</si>
  <si>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</si>
  <si>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</si>
  <si>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</si>
  <si>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</si>
  <si>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</si>
  <si>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</si>
  <si>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</si>
  <si>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</si>
  <si>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</si>
  <si>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</si>
  <si>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</si>
  <si>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</si>
  <si>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</si>
  <si>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</si>
  <si>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</si>
  <si>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</si>
  <si>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</si>
  <si>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</si>
  <si>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</si>
  <si>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</si>
  <si>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</si>
  <si>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</si>
  <si>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</si>
  <si>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</si>
  <si>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</si>
  <si>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</si>
  <si>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</si>
  <si>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</si>
  <si>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</si>
  <si>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</si>
  <si>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</si>
  <si>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</si>
  <si>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</si>
  <si>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</si>
  <si>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</si>
  <si>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</si>
  <si>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</si>
  <si>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</si>
  <si>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</si>
  <si>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</si>
  <si>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</si>
  <si>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</si>
  <si>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</si>
  <si>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</si>
  <si>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</si>
  <si>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</si>
  <si>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</si>
  <si>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</si>
  <si>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</si>
  <si>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</si>
  <si>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</si>
  <si>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</si>
  <si>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</si>
  <si>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</si>
  <si>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</si>
  <si>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</si>
  <si>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</si>
  <si>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</si>
  <si>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</si>
  <si>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</si>
  <si>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</si>
  <si>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</si>
  <si>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</si>
  <si>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</si>
  <si>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</si>
  <si>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</si>
  <si>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</si>
  <si>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</si>
  <si>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</si>
  <si>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</si>
  <si>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</si>
  <si>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</si>
  <si>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</si>
  <si>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</si>
  <si>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</si>
  <si>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</si>
  <si>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</si>
  <si>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</si>
  <si>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</si>
  <si>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</si>
  <si>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</si>
  <si>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</si>
  <si>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</si>
  <si>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</si>
  <si>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</si>
  <si>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</si>
  <si>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</si>
  <si>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</si>
  <si>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</si>
  <si>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</si>
  <si>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</si>
  <si>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</si>
  <si>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</si>
  <si>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</si>
  <si>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</si>
  <si>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</si>
  <si>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</si>
  <si>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</si>
  <si>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</si>
  <si>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</si>
  <si>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</si>
  <si>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</si>
  <si>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</si>
  <si>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</si>
  <si>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</si>
  <si>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</si>
  <si>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</si>
  <si>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</si>
  <si>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</si>
  <si>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</si>
  <si>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</si>
  <si>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</si>
  <si>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</si>
  <si>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</si>
  <si>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</si>
  <si>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</si>
  <si>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</si>
  <si>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</si>
  <si>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</si>
  <si>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</si>
  <si>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</si>
  <si>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</si>
  <si>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</si>
  <si>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</si>
  <si>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</si>
  <si>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</si>
  <si>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</si>
  <si>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</si>
  <si>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</si>
  <si>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</si>
  <si>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</si>
  <si>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</si>
  <si>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</si>
  <si>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</si>
  <si>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</si>
  <si>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</si>
  <si>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</si>
  <si>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</si>
  <si>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</si>
  <si>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</si>
  <si>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</si>
  <si>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</si>
  <si>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</si>
  <si>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</si>
  <si>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</si>
  <si>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</si>
  <si>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</si>
  <si>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</si>
  <si>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</si>
  <si>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</si>
  <si>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</si>
  <si>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</si>
  <si>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</si>
  <si>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</si>
  <si>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</si>
  <si>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</si>
  <si>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</si>
  <si>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</si>
  <si>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</si>
  <si>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</si>
  <si>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</si>
  <si>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</si>
  <si>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</si>
  <si>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</si>
  <si>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</si>
  <si>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</si>
  <si>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</si>
  <si>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</si>
  <si>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</si>
  <si>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</si>
  <si>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</si>
  <si>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</si>
  <si>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</si>
  <si>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</si>
  <si>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</si>
  <si>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</si>
  <si>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</si>
  <si>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</si>
  <si>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</si>
  <si>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</si>
  <si>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</si>
  <si>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</si>
  <si>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</si>
  <si>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</si>
  <si>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</si>
  <si>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</si>
  <si>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</si>
  <si>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</si>
  <si>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</si>
  <si>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</si>
  <si>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</si>
  <si>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</si>
  <si>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</si>
  <si>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</si>
  <si>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</si>
  <si>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</si>
  <si>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</si>
  <si>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</si>
  <si>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</si>
  <si>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</si>
  <si>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</si>
  <si>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</si>
  <si>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</si>
  <si>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</si>
  <si>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</si>
  <si>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</si>
  <si>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</si>
  <si>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</si>
  <si>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</si>
  <si>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</si>
  <si>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</si>
  <si>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</si>
  <si>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</si>
  <si>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</si>
  <si>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</si>
  <si>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</si>
  <si>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</si>
  <si>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</si>
  <si>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</si>
  <si>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</si>
  <si>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</si>
  <si>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</si>
  <si>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</si>
  <si>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</si>
  <si>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</si>
  <si>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</si>
  <si>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</si>
  <si>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</si>
  <si>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</si>
  <si>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</si>
  <si>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</si>
  <si>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</si>
  <si>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</si>
  <si>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</si>
  <si>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</si>
  <si>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</si>
  <si>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</si>
  <si>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</si>
  <si>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</si>
  <si>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</si>
  <si>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</si>
  <si>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</si>
  <si>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</si>
  <si>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</si>
  <si>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</si>
  <si>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</si>
  <si>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</si>
  <si>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</si>
  <si>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</si>
  <si>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</si>
  <si>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</si>
  <si>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</si>
  <si>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</si>
  <si>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</si>
  <si>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</si>
  <si>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</si>
  <si>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</si>
  <si>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</si>
  <si>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</si>
  <si>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</si>
  <si>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</si>
  <si>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</si>
  <si>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</si>
  <si>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</si>
  <si>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</si>
  <si>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</si>
  <si>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</si>
  <si>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</si>
  <si>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</si>
  <si>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</si>
  <si>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</si>
  <si>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</si>
  <si>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</si>
  <si>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</si>
  <si>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</si>
  <si>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</si>
  <si>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</si>
  <si>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</si>
  <si>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</si>
  <si>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</si>
  <si>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</si>
  <si>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</si>
  <si>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</si>
  <si>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</si>
  <si>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</si>
  <si>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</si>
  <si>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</si>
  <si>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</si>
  <si>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</si>
  <si>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</si>
  <si>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</si>
  <si>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</si>
  <si>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</si>
  <si>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</si>
  <si>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</si>
  <si>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</si>
  <si>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</si>
  <si>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</si>
  <si>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</si>
  <si>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</si>
  <si>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</si>
  <si>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</si>
  <si>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</si>
  <si>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</si>
  <si>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</si>
  <si>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</si>
  <si>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</si>
  <si>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</si>
  <si>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</si>
  <si>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</si>
  <si>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</si>
  <si>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</si>
  <si>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</si>
  <si>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</si>
  <si>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</si>
  <si>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</si>
  <si>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</si>
  <si>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</si>
  <si>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</si>
  <si>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</si>
  <si>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</si>
  <si>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</si>
  <si>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</si>
  <si>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</si>
  <si>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</si>
  <si>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</si>
  <si>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</si>
  <si>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</si>
  <si>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</si>
  <si>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</si>
  <si>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</si>
  <si>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</si>
  <si>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</si>
  <si>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</si>
  <si>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</si>
  <si>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</si>
  <si>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</si>
  <si>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</si>
  <si>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</si>
  <si>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</si>
  <si>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</si>
  <si>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</si>
  <si>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</si>
  <si>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</si>
  <si>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</si>
  <si>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</si>
  <si>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</si>
  <si>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</si>
  <si>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</si>
  <si>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</si>
  <si>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</si>
  <si>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</si>
  <si>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</si>
  <si>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</si>
  <si>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</si>
  <si>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</si>
  <si>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</si>
  <si>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</si>
  <si>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</si>
  <si>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</si>
  <si>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</si>
  <si>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</si>
  <si>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</si>
  <si>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</si>
  <si>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</si>
  <si>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</si>
  <si>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</si>
  <si>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</si>
  <si>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</si>
  <si>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</si>
  <si>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</si>
  <si>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</si>
  <si>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</si>
  <si>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</si>
  <si>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</si>
  <si>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</si>
  <si>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</si>
  <si>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</si>
  <si>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</si>
  <si>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</si>
  <si>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</si>
  <si>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</si>
  <si>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</si>
  <si>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</si>
  <si>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</si>
  <si>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</si>
  <si>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</si>
  <si>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</si>
  <si>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</si>
  <si>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</si>
  <si>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</si>
  <si>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</si>
  <si>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</si>
  <si>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</si>
  <si>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</si>
  <si>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</si>
  <si>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</si>
  <si>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</si>
  <si>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</si>
  <si>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</si>
  <si>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</si>
  <si>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</si>
  <si>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</si>
  <si>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</si>
  <si>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</si>
  <si>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</si>
  <si>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</si>
  <si>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</si>
  <si>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</si>
  <si>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</si>
  <si>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</si>
  <si>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</si>
  <si>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</si>
  <si>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</si>
  <si>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</si>
  <si>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</si>
  <si>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</si>
  <si>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</si>
  <si>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</si>
  <si>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</si>
  <si>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</si>
  <si>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</si>
  <si>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</si>
  <si>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</si>
  <si>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</si>
  <si>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</si>
  <si>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</si>
  <si>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</si>
  <si>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</si>
  <si>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</si>
  <si>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</si>
  <si>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</si>
  <si>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</si>
  <si>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</si>
  <si>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</si>
  <si>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</si>
  <si>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</si>
  <si>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</si>
  <si>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</si>
  <si>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</si>
  <si>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</si>
  <si>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</si>
  <si>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</si>
  <si>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</si>
  <si>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</si>
  <si>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</si>
  <si>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</si>
  <si>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</si>
  <si>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</si>
  <si>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</si>
  <si>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</si>
  <si>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</si>
  <si>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</si>
  <si>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</si>
  <si>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</si>
  <si>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</si>
  <si>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</si>
  <si>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</si>
  <si>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</si>
  <si>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</si>
  <si>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</si>
  <si>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</si>
  <si>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</si>
  <si>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</si>
  <si>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</si>
  <si>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</si>
  <si>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</si>
  <si>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</si>
  <si>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</si>
  <si>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</si>
  <si>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</si>
  <si>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</si>
  <si>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</si>
  <si>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</si>
  <si>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</si>
  <si>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</si>
  <si>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</si>
  <si>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</si>
  <si>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</si>
  <si>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</si>
  <si>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</si>
  <si>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</si>
  <si>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</si>
  <si>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</si>
  <si>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</si>
  <si>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</si>
  <si>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</si>
  <si>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</si>
  <si>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</si>
  <si>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</si>
  <si>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</si>
  <si>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</si>
  <si>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</si>
  <si>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</si>
  <si>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</si>
  <si>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</si>
  <si>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</si>
  <si>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</si>
  <si>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</si>
  <si>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</si>
  <si>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</si>
  <si>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</si>
  <si>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</si>
  <si>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</si>
  <si>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</si>
  <si>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</si>
  <si>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</si>
  <si>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</si>
  <si>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</si>
  <si>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</si>
  <si>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</si>
  <si>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</si>
  <si>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</si>
  <si>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</si>
  <si>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</si>
  <si>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</si>
  <si>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</si>
  <si>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</si>
  <si>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</si>
  <si>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</si>
  <si>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</si>
  <si>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</si>
  <si>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</si>
  <si>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</si>
  <si>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</si>
  <si>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</si>
  <si>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</si>
  <si>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</si>
  <si>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</si>
  <si>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</si>
  <si>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</si>
  <si>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</si>
  <si>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</si>
  <si>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</si>
  <si>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</si>
  <si>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</si>
  <si>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</si>
  <si>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</si>
  <si>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</si>
  <si>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</si>
  <si>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</si>
  <si>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</si>
  <si>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</si>
  <si>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</si>
  <si>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</si>
  <si>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</si>
  <si>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</si>
  <si>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</si>
  <si>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</si>
  <si>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</si>
  <si>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</si>
  <si>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</si>
  <si>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</si>
  <si>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</si>
  <si>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</si>
  <si>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</si>
  <si>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</si>
  <si>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</si>
  <si>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</si>
  <si>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</si>
  <si>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</si>
  <si>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</si>
  <si>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</si>
  <si>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</si>
  <si>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</si>
  <si>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</si>
  <si>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</si>
  <si>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</si>
  <si>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</si>
  <si>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</si>
  <si>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</si>
  <si>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</si>
  <si>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</si>
  <si>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</si>
  <si>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</si>
  <si>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</si>
  <si>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</si>
  <si>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</si>
  <si>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</si>
  <si>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</si>
  <si>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</si>
  <si>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</si>
  <si>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</si>
  <si>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</si>
  <si>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</si>
  <si>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</si>
  <si>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</si>
  <si>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</si>
  <si>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</si>
  <si>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</si>
  <si>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</si>
  <si>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</si>
  <si>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</si>
  <si>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</si>
  <si>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</si>
  <si>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</si>
  <si>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</si>
  <si>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</si>
  <si>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</si>
  <si>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</si>
  <si>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</si>
  <si>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</si>
  <si>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</si>
  <si>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</si>
  <si>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</si>
  <si>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</si>
  <si>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</si>
  <si>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</si>
  <si>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</si>
  <si>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</si>
  <si>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</si>
  <si>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</si>
  <si>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</si>
  <si>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</si>
  <si>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</si>
  <si>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</si>
  <si>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</si>
  <si>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</si>
  <si>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</si>
  <si>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</si>
  <si>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</si>
  <si>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</si>
  <si>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</si>
  <si>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</si>
  <si>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</si>
  <si>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</si>
  <si>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</si>
  <si>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</si>
  <si>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</si>
  <si>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</si>
  <si>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</si>
  <si>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</si>
  <si>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</si>
  <si>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</si>
  <si>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</si>
  <si>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</si>
  <si>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</si>
  <si>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</si>
  <si>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</si>
  <si>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</si>
  <si>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</si>
  <si>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</si>
  <si>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</si>
  <si>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</si>
  <si>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</si>
  <si>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</si>
  <si>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</si>
  <si>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</si>
  <si>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</si>
  <si>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</si>
  <si>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</si>
  <si>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</si>
  <si>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</si>
  <si>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</si>
  <si>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</si>
  <si>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</si>
  <si>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</si>
  <si>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</si>
  <si>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</si>
  <si>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</si>
  <si>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</si>
  <si>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</si>
  <si>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</si>
  <si>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</si>
  <si>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</si>
  <si>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</si>
  <si>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</si>
  <si>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</si>
  <si>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</si>
  <si>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</si>
  <si>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</si>
  <si>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</si>
  <si>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</si>
  <si>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</si>
  <si>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</si>
  <si>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</si>
  <si>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</si>
  <si>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</si>
  <si>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</si>
  <si>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</si>
  <si>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</si>
  <si>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</si>
  <si>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</si>
  <si>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</si>
  <si>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</si>
  <si>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</si>
  <si>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</si>
  <si>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</si>
  <si>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</si>
  <si>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</si>
  <si>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</si>
  <si>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</si>
  <si>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</si>
  <si>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</si>
  <si>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</si>
  <si>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</si>
  <si>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</si>
  <si>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</si>
  <si>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</si>
  <si>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</si>
  <si>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</si>
  <si>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</si>
  <si>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</si>
  <si>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</si>
  <si>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</si>
  <si>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</si>
  <si>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</si>
  <si>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</si>
  <si>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</si>
  <si>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</si>
  <si>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</si>
  <si>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</si>
  <si>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</si>
  <si>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</si>
  <si>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</si>
  <si>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</si>
  <si>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</si>
  <si>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</si>
  <si>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</si>
  <si>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</si>
  <si>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</si>
  <si>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</si>
  <si>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</si>
  <si>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</si>
  <si>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</si>
  <si>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</si>
  <si>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</si>
  <si>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</si>
  <si>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</si>
  <si>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</si>
  <si>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</si>
  <si>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</si>
  <si>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</si>
  <si>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</si>
  <si>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</si>
  <si>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</si>
  <si>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</si>
  <si>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</si>
  <si>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</si>
  <si>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</si>
  <si>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</si>
  <si>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</si>
  <si>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</si>
  <si>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</si>
  <si>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</si>
  <si>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</si>
  <si>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</si>
  <si>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</si>
  <si>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</si>
  <si>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</si>
  <si>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</si>
  <si>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</si>
  <si>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</si>
  <si>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</si>
  <si>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</si>
  <si>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</si>
  <si>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</si>
  <si>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</si>
  <si>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</si>
  <si>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</si>
  <si>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</si>
  <si>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</si>
  <si>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</si>
  <si>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</si>
  <si>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</si>
  <si>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</si>
  <si>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</si>
  <si>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</si>
  <si>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</si>
  <si>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</si>
  <si>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</si>
  <si>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</si>
  <si>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</si>
  <si>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</si>
  <si>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</si>
  <si>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</si>
  <si>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</si>
  <si>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</si>
  <si>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</si>
  <si>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</si>
  <si>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</si>
  <si>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</si>
  <si>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</si>
  <si>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</si>
  <si>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</si>
  <si>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</si>
  <si>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</si>
  <si>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</si>
  <si>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</si>
  <si>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</si>
  <si>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</si>
  <si>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</si>
  <si>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</si>
  <si>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</si>
  <si>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</si>
  <si>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</si>
  <si>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</si>
  <si>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</si>
  <si>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</si>
  <si>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</si>
  <si>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</si>
  <si>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</si>
  <si>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</si>
  <si>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</si>
  <si>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</si>
  <si>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</si>
  <si>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</si>
  <si>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</si>
  <si>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</si>
  <si>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</si>
  <si>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</si>
  <si>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</si>
  <si>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</si>
  <si>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</si>
  <si>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</si>
  <si>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</si>
  <si>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</si>
  <si>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</si>
  <si>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</si>
  <si>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</si>
  <si>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</si>
  <si>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</si>
  <si>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</si>
  <si>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</si>
  <si>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</si>
  <si>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</si>
  <si>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</si>
  <si>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</si>
  <si>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</si>
  <si>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</si>
  <si>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</si>
  <si>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</si>
  <si>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</si>
  <si>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</si>
  <si>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</si>
  <si>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</si>
  <si>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</si>
  <si>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</si>
  <si>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</si>
  <si>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</si>
  <si>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</si>
  <si>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</si>
  <si>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</si>
  <si>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</si>
  <si>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</si>
  <si>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</si>
  <si>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</si>
  <si>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</si>
  <si>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</si>
  <si>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</si>
  <si>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</si>
  <si>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</si>
  <si>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</si>
  <si>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</si>
  <si>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</si>
  <si>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</si>
  <si>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</si>
  <si>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</si>
  <si>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</si>
  <si>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</si>
  <si>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</si>
  <si>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</si>
  <si>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</si>
  <si>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</si>
  <si>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</si>
  <si>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</si>
  <si>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</si>
  <si>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</si>
  <si>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</si>
  <si>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</si>
  <si>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</si>
  <si>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</si>
  <si>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</si>
  <si>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</si>
  <si>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</si>
  <si>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</si>
  <si>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</si>
  <si>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</si>
  <si>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</si>
  <si>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</si>
  <si>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</si>
  <si>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</si>
  <si>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</si>
  <si>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</si>
  <si>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</si>
  <si>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</si>
  <si>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</si>
  <si>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</si>
  <si>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</si>
  <si>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</si>
  <si>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</si>
  <si>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</si>
  <si>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</si>
  <si>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</si>
  <si>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</si>
  <si>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</si>
  <si>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</si>
  <si>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</si>
  <si>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</si>
  <si>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</si>
  <si>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</si>
  <si>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</si>
  <si>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</si>
  <si>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</si>
  <si>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</si>
  <si>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</si>
  <si>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</si>
  <si>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</si>
  <si>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</si>
  <si>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</si>
  <si>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</si>
  <si>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</si>
  <si>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</si>
  <si>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</si>
  <si>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</si>
  <si>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</si>
  <si>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</si>
  <si>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</si>
  <si>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</si>
  <si>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</si>
  <si>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</si>
  <si>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</si>
  <si>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</si>
  <si>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</si>
  <si>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</si>
  <si>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</si>
  <si>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</si>
  <si>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</si>
  <si>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</si>
  <si>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</si>
  <si>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</si>
  <si>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</si>
  <si>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</si>
  <si>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</si>
  <si>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</si>
  <si>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</si>
  <si>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</si>
  <si>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</si>
  <si>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</si>
  <si>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</si>
  <si>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</si>
  <si>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</si>
  <si>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</si>
  <si>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</si>
  <si>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</si>
  <si>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</si>
  <si>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</si>
  <si>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</si>
  <si>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</si>
  <si>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</si>
  <si>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</si>
  <si>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</si>
  <si>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</si>
  <si>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</si>
  <si>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</si>
  <si>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</si>
  <si>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</si>
  <si>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</si>
  <si>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</si>
  <si>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</si>
  <si>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</si>
  <si>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</si>
  <si>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</si>
  <si>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</si>
  <si>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</si>
  <si>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</si>
  <si>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</si>
  <si>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</si>
  <si>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</si>
  <si>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</si>
  <si>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</si>
  <si>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</si>
  <si>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</si>
  <si>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</si>
  <si>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</si>
  <si>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</si>
  <si>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</si>
  <si>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</si>
  <si>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</si>
  <si>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</si>
  <si>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</si>
  <si>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</si>
  <si>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</si>
  <si>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</si>
  <si>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</si>
  <si>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</si>
  <si>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</si>
  <si>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</si>
  <si>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</si>
  <si>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</si>
  <si>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</si>
  <si>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</si>
  <si>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</si>
  <si>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</si>
  <si>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</si>
  <si>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</si>
  <si>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</si>
  <si>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</si>
  <si>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</si>
  <si>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</si>
  <si>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</si>
  <si>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</si>
  <si>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</si>
  <si>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</si>
  <si>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</si>
  <si>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</si>
  <si>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</si>
  <si>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</si>
  <si>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</si>
  <si>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</si>
  <si>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</si>
  <si>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</si>
  <si>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</si>
  <si>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</si>
  <si>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</si>
  <si>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</si>
  <si>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</si>
  <si>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</si>
  <si>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</si>
  <si>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</si>
  <si>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</si>
  <si>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</si>
  <si>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</si>
  <si>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</si>
  <si>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</si>
  <si>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</si>
  <si>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</si>
  <si>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</si>
  <si>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</si>
  <si>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</si>
  <si>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</si>
  <si>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</si>
  <si>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</si>
  <si>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</si>
  <si>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</si>
  <si>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</si>
  <si>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</si>
  <si>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</si>
  <si>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</si>
  <si>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</si>
  <si>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</si>
  <si>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</si>
  <si>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</si>
  <si>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</si>
  <si>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</si>
  <si>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</si>
  <si>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</si>
  <si>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</si>
  <si>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</si>
  <si>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</si>
  <si>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</si>
  <si>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</si>
  <si>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</si>
  <si>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</si>
  <si>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</si>
  <si>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</si>
  <si>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</si>
  <si>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</si>
  <si>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</si>
  <si>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</si>
  <si>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</si>
  <si>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</si>
  <si>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</si>
  <si>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</si>
  <si>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</si>
  <si>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</si>
  <si>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</si>
  <si>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</si>
  <si>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</si>
  <si>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</si>
  <si>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</si>
  <si>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</si>
  <si>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</si>
  <si>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</si>
  <si>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</si>
  <si>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</si>
  <si>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</si>
  <si>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</si>
  <si>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</si>
  <si>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</si>
  <si>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</si>
  <si>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</si>
  <si>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</si>
  <si>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</si>
  <si>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</si>
  <si>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</si>
  <si>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</si>
  <si>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</si>
  <si>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</si>
  <si>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</si>
  <si>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</si>
  <si>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</si>
  <si>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</si>
  <si>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</si>
  <si>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</si>
  <si>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</si>
  <si>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</si>
  <si>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</si>
  <si>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</si>
  <si>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</si>
  <si>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</si>
  <si>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</si>
  <si>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</si>
  <si>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</si>
  <si>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</si>
  <si>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</si>
  <si>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</si>
  <si>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</si>
  <si>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</si>
  <si>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</si>
  <si>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</si>
  <si>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</si>
  <si>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</si>
  <si>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</si>
  <si>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</si>
  <si>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</si>
  <si>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</si>
  <si>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</si>
  <si>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</si>
  <si>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</si>
  <si>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</si>
  <si>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</si>
  <si>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</si>
  <si>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</si>
  <si>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</si>
  <si>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</si>
  <si>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</si>
  <si>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</si>
  <si>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</si>
  <si>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</si>
  <si>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</si>
  <si>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</si>
  <si>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</si>
  <si>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</si>
  <si>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</si>
  <si>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</si>
  <si>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</si>
  <si>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</si>
  <si>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</si>
  <si>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</si>
  <si>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</si>
  <si>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</si>
  <si>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</si>
  <si>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</si>
  <si>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</si>
  <si>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</si>
  <si>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</si>
  <si>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</si>
  <si>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</si>
  <si>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</si>
  <si>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</si>
  <si>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</si>
  <si>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</si>
  <si>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</si>
  <si>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</si>
  <si>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</si>
  <si>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</si>
  <si>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</si>
  <si>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</si>
  <si>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</si>
  <si>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</si>
  <si>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</si>
  <si>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</si>
  <si>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</si>
  <si>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</si>
  <si>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</si>
  <si>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</si>
  <si>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</si>
  <si>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</si>
  <si>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</si>
  <si>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</si>
  <si>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</si>
  <si>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</si>
  <si>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</si>
  <si>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</si>
  <si>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</si>
  <si>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</si>
  <si>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</si>
  <si>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</si>
  <si>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</si>
  <si>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</si>
  <si>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</si>
  <si>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</si>
  <si>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</si>
  <si>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</si>
  <si>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</si>
  <si>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</si>
  <si>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</si>
  <si>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</si>
  <si>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</si>
  <si>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</si>
  <si>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</si>
  <si>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</si>
  <si>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</si>
  <si>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</si>
  <si>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</si>
  <si>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</si>
  <si>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</si>
  <si>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</si>
  <si>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</si>
  <si>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</si>
  <si>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</si>
  <si>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</si>
  <si>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</si>
  <si>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</si>
  <si>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</si>
  <si>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</si>
  <si>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</si>
  <si>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</si>
  <si>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</si>
  <si>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</si>
  <si>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</si>
  <si>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</si>
  <si>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</si>
  <si>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</si>
  <si>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</si>
  <si>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</si>
  <si>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</si>
  <si>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</si>
  <si>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</si>
  <si>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</si>
  <si>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</si>
  <si>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</si>
  <si>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</si>
  <si>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</si>
  <si>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</si>
  <si>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</si>
  <si>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</si>
  <si>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</si>
  <si>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</si>
  <si>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</si>
  <si>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</si>
  <si>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</si>
  <si>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</si>
  <si>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</si>
  <si>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</si>
  <si>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</si>
  <si>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</si>
  <si>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</si>
  <si>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</si>
  <si>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</si>
  <si>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</si>
  <si>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</si>
  <si>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</si>
  <si>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</si>
  <si>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</si>
  <si>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</si>
  <si>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</si>
  <si>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</si>
  <si>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</si>
  <si>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</si>
  <si>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</si>
  <si>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</si>
  <si>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</si>
  <si>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</si>
  <si>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</si>
  <si>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</si>
  <si>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</si>
  <si>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</si>
  <si>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</si>
  <si>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</si>
  <si>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</si>
  <si>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</si>
  <si>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</si>
  <si>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</si>
  <si>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</si>
  <si>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</si>
  <si>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</si>
  <si>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</si>
  <si>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</si>
  <si>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</si>
  <si>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</si>
  <si>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</si>
  <si>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</si>
  <si>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</si>
  <si>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</si>
  <si>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</si>
  <si>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</si>
  <si>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</si>
  <si>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</si>
  <si>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</si>
  <si>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</si>
  <si>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</si>
  <si>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</si>
  <si>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</si>
  <si>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</si>
  <si>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</si>
  <si>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</si>
  <si>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</si>
  <si>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</si>
  <si>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</si>
  <si>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</si>
  <si>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</si>
  <si>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</si>
  <si>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</si>
  <si>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</si>
  <si>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</si>
  <si>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</si>
  <si>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</si>
  <si>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</si>
  <si>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</si>
  <si>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</si>
  <si>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</si>
  <si>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</si>
  <si>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</si>
  <si>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</si>
  <si>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</si>
  <si>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</si>
  <si>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</si>
  <si>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</si>
  <si>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</si>
  <si>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</si>
  <si>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</si>
  <si>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</si>
  <si>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</si>
  <si>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</si>
  <si>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</si>
  <si>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</si>
  <si>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</si>
  <si>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</si>
  <si>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</si>
  <si>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</si>
  <si>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</si>
  <si>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</si>
  <si>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</si>
  <si>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</si>
  <si>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</si>
  <si>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</si>
  <si>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</si>
  <si>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</si>
  <si>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</si>
  <si>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</si>
  <si>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</si>
  <si>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</si>
  <si>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</si>
  <si>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</si>
  <si>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</si>
  <si>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</si>
  <si>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</si>
  <si>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</si>
  <si>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</si>
  <si>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</si>
  <si>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</si>
  <si>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</si>
  <si>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</si>
  <si>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</si>
  <si>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</si>
  <si>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</si>
  <si>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</si>
  <si>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</si>
  <si>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</si>
  <si>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</si>
  <si>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</si>
  <si>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</si>
  <si>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</si>
  <si>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</si>
  <si>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</si>
  <si>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</si>
  <si>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</si>
  <si>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</si>
  <si>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</si>
  <si>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</si>
  <si>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</si>
  <si>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</si>
  <si>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</si>
  <si>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</si>
  <si>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</si>
  <si>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</si>
  <si>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</si>
  <si>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</si>
  <si>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</si>
  <si>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</si>
  <si>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</si>
  <si>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</si>
  <si>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</si>
  <si>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</si>
  <si>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</si>
  <si>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</si>
  <si>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</si>
  <si>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</si>
  <si>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</si>
  <si>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</si>
  <si>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</si>
  <si>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</si>
  <si>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</si>
  <si>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</si>
  <si>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</si>
  <si>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</si>
  <si>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</si>
  <si>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</si>
  <si>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</si>
  <si>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</si>
  <si>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</si>
  <si>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</si>
  <si>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</si>
  <si>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</si>
  <si>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</si>
  <si>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</si>
  <si>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</si>
  <si>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</si>
  <si>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</si>
  <si>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</si>
  <si>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</si>
  <si>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</si>
  <si>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</si>
  <si>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</si>
  <si>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</si>
  <si>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</si>
  <si>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</si>
  <si>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</si>
  <si>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</si>
  <si>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</si>
  <si>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</si>
  <si>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</si>
  <si>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</si>
  <si>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</si>
  <si>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</si>
  <si>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</si>
  <si>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</si>
  <si>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</si>
  <si>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</si>
  <si>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</si>
  <si>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</si>
  <si>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</si>
  <si>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</si>
  <si>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</si>
  <si>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</si>
  <si>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</si>
  <si>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</si>
  <si>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</si>
  <si>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</si>
  <si>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</si>
  <si>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</si>
  <si>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</si>
  <si>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</si>
  <si>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</si>
  <si>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</si>
  <si>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</si>
  <si>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</si>
  <si>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</si>
  <si>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</si>
  <si>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</si>
  <si>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</si>
  <si>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</si>
  <si>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</si>
  <si>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</si>
  <si>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</si>
  <si>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</si>
  <si>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</si>
  <si>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</si>
  <si>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</si>
  <si>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</si>
  <si>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</si>
  <si>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</si>
  <si>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</si>
  <si>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</si>
  <si>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</si>
  <si>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</si>
  <si>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</si>
  <si>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</si>
  <si>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</si>
  <si>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</si>
  <si>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</si>
  <si>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</si>
  <si>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</si>
  <si>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</si>
  <si>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</si>
  <si>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</si>
  <si>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</si>
  <si>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</si>
  <si>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</si>
  <si>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</si>
  <si>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</si>
  <si>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</si>
  <si>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</si>
  <si>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</si>
  <si>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</si>
  <si>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</si>
  <si>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</si>
  <si>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</si>
  <si>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</si>
  <si>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</si>
  <si>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</si>
  <si>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</si>
  <si>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</si>
  <si>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</si>
  <si>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</si>
  <si>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</si>
  <si>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</si>
  <si>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</si>
  <si>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</si>
  <si>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</si>
  <si>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</si>
  <si>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</si>
  <si>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</si>
  <si>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</si>
  <si>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</si>
  <si>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</si>
  <si>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</si>
  <si>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</si>
  <si>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</si>
  <si>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</si>
  <si>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</si>
  <si>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</si>
  <si>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</si>
  <si>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</si>
  <si>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</si>
  <si>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</si>
  <si>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</si>
  <si>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</si>
  <si>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</si>
  <si>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</si>
  <si>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</si>
  <si>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</si>
  <si>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</si>
  <si>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</si>
  <si>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</si>
  <si>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</si>
  <si>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</si>
  <si>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</si>
  <si>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</si>
  <si>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</si>
  <si>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</si>
  <si>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</si>
  <si>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</si>
  <si>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</si>
  <si>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</si>
  <si>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</si>
  <si>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</si>
  <si>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</si>
  <si>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</si>
  <si>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</si>
  <si>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</si>
  <si>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</si>
  <si>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</si>
  <si>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</si>
  <si>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</si>
  <si>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</si>
  <si>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</si>
  <si>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</si>
  <si>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</si>
  <si>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</si>
  <si>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</si>
  <si>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</si>
  <si>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</si>
  <si>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</si>
  <si>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</si>
  <si>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</si>
  <si>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</si>
  <si>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</si>
  <si>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</si>
  <si>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</si>
  <si>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</si>
  <si>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</si>
  <si>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</si>
  <si>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</si>
  <si>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</si>
  <si>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</si>
  <si>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</si>
  <si>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</si>
  <si>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</si>
  <si>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</si>
  <si>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</si>
  <si>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</si>
  <si>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</si>
  <si>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</si>
  <si>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</si>
  <si>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</si>
  <si>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</si>
  <si>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</si>
  <si>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</si>
  <si>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</si>
  <si>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</si>
  <si>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</si>
  <si>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</si>
  <si>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</si>
  <si>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</si>
  <si>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</si>
  <si>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</si>
  <si>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</si>
  <si>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</si>
  <si>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</si>
  <si>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</si>
  <si>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</si>
  <si>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</si>
  <si>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</si>
  <si>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</si>
  <si>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</si>
  <si>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</si>
  <si>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</si>
  <si>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</si>
  <si>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</si>
  <si>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</si>
  <si>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</si>
  <si>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</si>
  <si>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</si>
  <si>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</si>
  <si>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</si>
  <si>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</si>
  <si>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</si>
  <si>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</si>
  <si>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</si>
  <si>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</si>
  <si>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</si>
  <si>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</si>
  <si>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</si>
  <si>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</si>
  <si>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</si>
  <si>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</si>
  <si>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</si>
  <si>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</si>
  <si>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</si>
  <si>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</si>
  <si>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</si>
  <si>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</si>
  <si>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</si>
  <si>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</si>
  <si>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</si>
  <si>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</si>
  <si>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</si>
  <si>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</si>
  <si>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</si>
  <si>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</si>
  <si>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</si>
  <si>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</si>
  <si>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</si>
  <si>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</si>
  <si>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</si>
  <si>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</si>
  <si>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</si>
  <si>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</si>
  <si>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</si>
  <si>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</si>
  <si>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</si>
  <si>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</si>
  <si>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</si>
  <si>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</si>
  <si>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</si>
  <si>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</si>
  <si>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</si>
  <si>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</si>
  <si>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</si>
  <si>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</si>
  <si>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</si>
  <si>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</si>
  <si>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</si>
  <si>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</si>
  <si>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</si>
  <si>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</si>
  <si>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</si>
  <si>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</si>
  <si>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</si>
  <si>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</si>
  <si>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</si>
  <si>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</si>
  <si>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</si>
  <si>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</si>
  <si>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</si>
  <si>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</si>
  <si>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</si>
  <si>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</si>
  <si>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</si>
  <si>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</si>
  <si>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</si>
  <si>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</si>
  <si>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</si>
  <si>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</si>
  <si>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</si>
  <si>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</si>
  <si>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</si>
  <si>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</si>
  <si>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</si>
  <si>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</si>
  <si>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</si>
  <si>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</si>
  <si>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</si>
  <si>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</si>
  <si>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</si>
  <si>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</si>
  <si>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</si>
  <si>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</si>
  <si>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</si>
  <si>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</si>
  <si>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</si>
  <si>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</si>
  <si>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</si>
  <si>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</si>
  <si>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</si>
  <si>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</si>
  <si>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</si>
  <si>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</si>
  <si>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</si>
  <si>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</si>
  <si>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</si>
  <si>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</si>
  <si>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</si>
  <si>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</si>
  <si>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</si>
  <si>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</si>
  <si>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</si>
  <si>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</si>
  <si>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</si>
  <si>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</si>
  <si>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</si>
  <si>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</si>
  <si>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</si>
  <si>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</si>
  <si>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</si>
  <si>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</si>
  <si>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</si>
  <si>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</si>
  <si>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</si>
  <si>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</si>
  <si>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</si>
  <si>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</si>
  <si>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</si>
  <si>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</si>
  <si>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</si>
  <si>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</si>
  <si>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</si>
  <si>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</si>
  <si>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</si>
  <si>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</si>
  <si>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</si>
  <si>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</si>
  <si>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</si>
  <si>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</si>
  <si>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</si>
  <si>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</si>
  <si>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</si>
  <si>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</si>
  <si>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</si>
  <si>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</si>
  <si>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</si>
  <si>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</si>
  <si>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</si>
  <si>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</si>
  <si>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</si>
  <si>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</si>
  <si>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</si>
  <si>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</si>
  <si>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</si>
  <si>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</si>
  <si>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</si>
  <si>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</si>
  <si>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</si>
  <si>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</si>
  <si>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</si>
  <si>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</si>
  <si>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</si>
  <si>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</si>
  <si>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</si>
  <si>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</si>
  <si>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</si>
  <si>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</si>
  <si>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</si>
  <si>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</si>
  <si>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</si>
  <si>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</si>
  <si>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</si>
  <si>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</si>
  <si>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</si>
  <si>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</si>
  <si>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</si>
  <si>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</si>
  <si>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</si>
  <si>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</si>
  <si>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</si>
  <si>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</si>
  <si>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</si>
  <si>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</si>
  <si>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</si>
  <si>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</si>
  <si>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</si>
  <si>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</si>
  <si>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</si>
  <si>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</si>
  <si>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</si>
  <si>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</si>
  <si>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</si>
  <si>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</si>
  <si>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</si>
  <si>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</si>
  <si>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</si>
  <si>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</si>
  <si>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</si>
  <si>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</si>
  <si>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</si>
  <si>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</si>
  <si>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</si>
  <si>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</si>
  <si>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</si>
  <si>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</si>
  <si>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</si>
  <si>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</si>
  <si>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</si>
  <si>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</si>
  <si>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</si>
  <si>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</si>
  <si>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</si>
  <si>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</si>
  <si>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</si>
  <si>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</si>
  <si>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</si>
  <si>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</si>
  <si>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</si>
  <si>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</si>
  <si>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</si>
  <si>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</si>
  <si>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</si>
  <si>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</si>
  <si>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</si>
  <si>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</si>
  <si>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</si>
  <si>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</si>
  <si>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</si>
  <si>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</si>
  <si>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</si>
  <si>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</si>
  <si>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</si>
  <si>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</si>
  <si>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</si>
  <si>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</si>
  <si>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</si>
  <si>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</si>
  <si>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</si>
  <si>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</si>
  <si>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</si>
  <si>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</si>
  <si>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</si>
  <si>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</si>
  <si>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</si>
  <si>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</si>
  <si>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</si>
  <si>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</si>
  <si>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</si>
  <si>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</si>
  <si>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</si>
  <si>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</si>
  <si>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</si>
  <si>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</si>
  <si>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</si>
  <si>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</si>
  <si>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</si>
  <si>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</si>
  <si>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</si>
  <si>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</si>
  <si>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</si>
  <si>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</si>
  <si>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</si>
  <si>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</si>
  <si>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</si>
  <si>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</si>
  <si>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</si>
  <si>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</si>
  <si>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</si>
  <si>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</si>
  <si>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</si>
  <si>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</si>
  <si>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</si>
  <si>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</si>
  <si>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</si>
  <si>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</si>
  <si>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</si>
  <si>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</si>
  <si>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</si>
  <si>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</si>
  <si>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</si>
  <si>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</si>
  <si>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</si>
  <si>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</si>
  <si>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</si>
  <si>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</si>
  <si>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</si>
  <si>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</si>
  <si>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</si>
  <si>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</si>
  <si>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</si>
  <si>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</si>
  <si>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</si>
  <si>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</si>
  <si>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</si>
  <si>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</si>
  <si>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</si>
  <si>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</si>
  <si>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</si>
  <si>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</si>
  <si>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</si>
  <si>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</si>
  <si>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</si>
  <si>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</si>
  <si>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</si>
  <si>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</si>
  <si>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</si>
  <si>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</si>
  <si>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</si>
  <si>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</si>
  <si>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</si>
  <si>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</si>
  <si>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</si>
  <si>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</si>
  <si>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</si>
  <si>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</si>
  <si>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</si>
  <si>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</si>
  <si>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</si>
  <si>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</si>
  <si>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</si>
  <si>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</si>
  <si>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</si>
  <si>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</si>
  <si>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</si>
  <si>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</si>
  <si>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</si>
  <si>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</si>
  <si>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</si>
  <si>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</si>
  <si>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</si>
  <si>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</si>
  <si>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</si>
  <si>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</si>
  <si>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</si>
  <si>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</si>
  <si>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</si>
  <si>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</si>
  <si>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</si>
  <si>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</si>
  <si>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</si>
  <si>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</si>
  <si>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</si>
  <si>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</si>
  <si>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</si>
  <si>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</si>
  <si>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</si>
  <si>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</si>
  <si>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</si>
  <si>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</si>
  <si>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</si>
  <si>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</si>
  <si>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</si>
  <si>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</si>
  <si>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</si>
  <si>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</si>
  <si>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</si>
  <si>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</si>
  <si>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</si>
  <si>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</si>
  <si>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</si>
  <si>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</si>
  <si>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</si>
  <si>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</si>
  <si>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</si>
  <si>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</si>
  <si>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</si>
  <si>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</si>
  <si>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</si>
  <si>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</si>
  <si>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</si>
  <si>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</si>
  <si>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</si>
  <si>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</si>
  <si>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</si>
  <si>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</si>
  <si>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</si>
  <si>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</si>
  <si>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</si>
  <si>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</si>
  <si>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</si>
  <si>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</si>
  <si>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</si>
  <si>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</si>
  <si>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</si>
  <si>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</si>
  <si>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</si>
  <si>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</si>
  <si>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</si>
  <si>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</si>
  <si>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</si>
  <si>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</si>
  <si>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</si>
  <si>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</si>
  <si>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</si>
  <si>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</si>
  <si>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</si>
  <si>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</si>
  <si>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</si>
  <si>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</si>
  <si>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</si>
  <si>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</si>
  <si>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</si>
  <si>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</si>
  <si>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</si>
  <si>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</si>
  <si>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</si>
  <si>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</si>
  <si>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</si>
  <si>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</si>
  <si>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</si>
  <si>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</si>
  <si>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</si>
  <si>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</si>
  <si>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</si>
  <si>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</si>
  <si>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</si>
  <si>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</si>
  <si>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</si>
  <si>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</si>
  <si>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</si>
  <si>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</si>
  <si>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</si>
  <si>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</si>
  <si>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</si>
  <si>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</si>
  <si>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</si>
  <si>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</si>
  <si>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</si>
  <si>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</si>
  <si>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</si>
  <si>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</si>
  <si>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</si>
  <si>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</si>
  <si>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</si>
  <si>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</si>
  <si>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</si>
  <si>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</si>
  <si>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</si>
  <si>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</si>
  <si>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</si>
  <si>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</si>
  <si>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</si>
  <si>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</si>
  <si>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</si>
  <si>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</si>
  <si>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</si>
  <si>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</si>
  <si>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</si>
  <si>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</si>
  <si>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</si>
  <si>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</si>
  <si>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</si>
  <si>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</si>
  <si>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</si>
  <si>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</si>
  <si>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</si>
  <si>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</si>
  <si>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</si>
  <si>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</si>
  <si>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</si>
  <si>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</si>
  <si>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</si>
  <si>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</si>
  <si>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</si>
  <si>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</si>
  <si>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</si>
  <si>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</si>
  <si>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</si>
  <si>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</si>
  <si>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</si>
  <si>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</si>
  <si>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</si>
  <si>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</si>
  <si>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</si>
  <si>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</si>
  <si>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</si>
  <si>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</si>
  <si>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</si>
  <si>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</si>
  <si>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</si>
  <si>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</si>
  <si>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</si>
  <si>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</si>
  <si>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</si>
  <si>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</si>
  <si>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</si>
  <si>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</si>
  <si>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</si>
  <si>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</si>
  <si>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</si>
  <si>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</si>
  <si>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</si>
  <si>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</si>
  <si>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</si>
  <si>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</si>
  <si>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</si>
  <si>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</si>
  <si>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</si>
  <si>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</si>
  <si>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</si>
  <si>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</si>
  <si>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</si>
  <si>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</si>
  <si>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</si>
  <si>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</si>
  <si>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</si>
  <si>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</si>
  <si>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</si>
  <si>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</si>
  <si>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</si>
  <si>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</si>
  <si>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</si>
  <si>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</si>
  <si>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</si>
  <si>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</si>
  <si>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</si>
  <si>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</si>
  <si>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</si>
  <si>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</si>
  <si>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</si>
  <si>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</si>
  <si>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</si>
  <si>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</si>
  <si>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</si>
  <si>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</si>
  <si>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</si>
  <si>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</si>
  <si>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</si>
  <si>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</si>
  <si>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</si>
  <si>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</si>
  <si>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</si>
  <si>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</si>
  <si>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</si>
  <si>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</si>
  <si>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</si>
  <si>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</si>
  <si>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</si>
  <si>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</si>
  <si>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</si>
  <si>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</si>
  <si>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</si>
  <si>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</si>
  <si>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</si>
  <si>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</si>
  <si>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</si>
  <si>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</si>
  <si>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</si>
  <si>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</si>
  <si>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</si>
  <si>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</si>
  <si>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</si>
  <si>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</si>
  <si>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</si>
  <si>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</si>
  <si>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</si>
  <si>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</si>
  <si>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</si>
  <si>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</si>
  <si>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</si>
  <si>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</si>
  <si>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</si>
  <si>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</si>
  <si>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</si>
  <si>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</si>
  <si>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</si>
  <si>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</si>
  <si>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</si>
  <si>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</si>
  <si>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</si>
  <si>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</si>
  <si>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</si>
  <si>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</si>
  <si>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</si>
  <si>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</si>
  <si>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</si>
  <si>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</si>
  <si>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</si>
  <si>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</si>
  <si>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</si>
  <si>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</si>
  <si>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</si>
  <si>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</si>
  <si>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</si>
  <si>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</si>
  <si>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</si>
  <si>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</si>
  <si>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</si>
  <si>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</si>
  <si>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</si>
  <si>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</si>
  <si>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</si>
  <si>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</si>
  <si>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</si>
  <si>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</si>
  <si>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</si>
  <si>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</si>
  <si>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</si>
  <si>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</si>
  <si>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</si>
  <si>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</si>
  <si>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</si>
  <si>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</si>
  <si>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</si>
  <si>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</si>
  <si>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</si>
  <si>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</si>
  <si>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</si>
  <si>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</si>
  <si>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</si>
  <si>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</si>
  <si>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</si>
  <si>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</si>
  <si>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</si>
  <si>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</si>
  <si>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</si>
  <si>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</si>
  <si>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</si>
  <si>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</si>
  <si>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</si>
  <si>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</si>
  <si>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</si>
  <si>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</si>
  <si>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</si>
  <si>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</si>
  <si>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</si>
  <si>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</si>
  <si>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</si>
  <si>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</si>
  <si>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</si>
  <si>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</si>
  <si>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</si>
  <si>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</si>
  <si>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</si>
  <si>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</si>
  <si>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</si>
  <si>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</si>
  <si>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</si>
  <si>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</si>
  <si>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</si>
  <si>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</si>
  <si>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</si>
  <si>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</si>
  <si>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</si>
  <si>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</si>
  <si>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</si>
  <si>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</si>
  <si>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</si>
  <si>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</si>
  <si>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</si>
  <si>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</si>
  <si>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</si>
  <si>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</si>
  <si>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</si>
  <si>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</si>
  <si>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</si>
  <si>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</si>
  <si>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</si>
  <si>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</si>
  <si>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</si>
  <si>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</si>
  <si>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</si>
  <si>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</si>
  <si>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</si>
  <si>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</si>
  <si>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</si>
  <si>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</si>
  <si>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</si>
  <si>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</si>
  <si>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</si>
  <si>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</si>
  <si>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</si>
  <si>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</si>
  <si>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</si>
  <si>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</si>
  <si>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</si>
  <si>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</si>
  <si>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</si>
  <si>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</si>
  <si>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</si>
  <si>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</si>
  <si>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</si>
  <si>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</si>
  <si>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</si>
  <si>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</si>
  <si>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</si>
  <si>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</si>
  <si>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</si>
  <si>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</si>
  <si>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</si>
  <si>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</si>
  <si>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</si>
  <si>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</si>
  <si>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</si>
  <si>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</si>
  <si>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</si>
  <si>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</si>
  <si>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</si>
  <si>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</si>
  <si>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</si>
  <si>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</si>
  <si>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</si>
  <si>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</si>
  <si>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</si>
  <si>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</si>
  <si>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</si>
  <si>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</si>
  <si>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</si>
  <si>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</si>
  <si>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</si>
  <si>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</si>
  <si>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</si>
  <si>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</si>
  <si>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</si>
  <si>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</si>
  <si>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</si>
  <si>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</si>
  <si>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</si>
  <si>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</si>
  <si>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</si>
  <si>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</si>
  <si>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</si>
  <si>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</si>
  <si>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</si>
  <si>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</si>
  <si>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</si>
  <si>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</si>
  <si>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</si>
  <si>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</si>
  <si>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</si>
  <si>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</si>
  <si>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</si>
  <si>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</si>
  <si>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</si>
  <si>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</si>
  <si>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</si>
  <si>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</si>
  <si>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</si>
  <si>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</si>
  <si>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</si>
  <si>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</si>
  <si>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</si>
  <si>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</si>
  <si>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</si>
  <si>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</si>
  <si>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</si>
  <si>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</si>
  <si>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</si>
  <si>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</si>
  <si>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</si>
  <si>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</si>
  <si>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</si>
  <si>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</si>
  <si>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</si>
  <si>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</si>
  <si>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</si>
  <si>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</si>
  <si>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</si>
  <si>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</si>
  <si>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</si>
  <si>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</si>
  <si>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</si>
  <si>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</si>
  <si>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</si>
  <si>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</si>
  <si>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</si>
  <si>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</si>
  <si>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</si>
  <si>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</si>
  <si>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</si>
  <si>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</si>
  <si>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</si>
  <si>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</si>
  <si>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</si>
  <si>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</si>
  <si>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</si>
  <si>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</si>
  <si>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</si>
  <si>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</si>
  <si>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</si>
  <si>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</si>
  <si>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</si>
  <si>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</si>
  <si>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</si>
  <si>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</si>
  <si>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</si>
  <si>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</si>
  <si>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</si>
  <si>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</si>
  <si>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</si>
  <si>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</si>
  <si>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</si>
  <si>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</si>
  <si>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</si>
  <si>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</si>
  <si>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</si>
  <si>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</si>
  <si>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</si>
  <si>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</si>
  <si>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</si>
  <si>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</si>
  <si>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</si>
  <si>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</si>
  <si>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</si>
  <si>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</si>
  <si>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</si>
  <si>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</si>
  <si>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</si>
  <si>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</si>
  <si>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</si>
  <si>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</si>
  <si>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</si>
  <si>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</si>
  <si>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</si>
  <si>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</si>
  <si>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</si>
  <si>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</si>
  <si>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</si>
  <si>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</si>
  <si>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</si>
  <si>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</si>
  <si>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</si>
  <si>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</si>
  <si>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</si>
  <si>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</si>
  <si>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</si>
  <si>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</si>
  <si>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</si>
  <si>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</si>
  <si>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</si>
  <si>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</si>
  <si>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</si>
  <si>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</si>
  <si>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</si>
  <si>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</si>
  <si>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</si>
  <si>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</si>
  <si>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</si>
  <si>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</si>
  <si>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</si>
  <si>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</si>
  <si>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</si>
  <si>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</si>
  <si>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</si>
  <si>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</si>
  <si>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</si>
  <si>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</si>
  <si>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</si>
  <si>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</si>
  <si>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</si>
  <si>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</si>
  <si>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</si>
  <si>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</si>
  <si>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</si>
  <si>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</si>
  <si>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</si>
  <si>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</si>
  <si>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</si>
  <si>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</si>
  <si>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</si>
  <si>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</si>
  <si>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</si>
  <si>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</si>
  <si>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</si>
  <si>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</si>
  <si>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</si>
  <si>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</si>
  <si>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</si>
  <si>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</si>
  <si>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</si>
  <si>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</si>
  <si>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</si>
  <si>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</si>
  <si>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</si>
  <si>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</si>
  <si>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</si>
  <si>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</si>
  <si>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</si>
  <si>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</si>
  <si>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</si>
  <si>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</si>
  <si>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</si>
  <si>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</si>
  <si>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</si>
  <si>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</si>
  <si>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</si>
  <si>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</si>
  <si>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</si>
  <si>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</si>
  <si>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</si>
  <si>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</si>
  <si>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</si>
  <si>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</si>
  <si>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</si>
  <si>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</si>
  <si>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</si>
  <si>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</si>
  <si>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</si>
  <si>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</si>
  <si>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</si>
  <si>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</si>
  <si>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</si>
  <si>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</si>
  <si>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</si>
  <si>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</si>
  <si>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</si>
  <si>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</si>
  <si>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</si>
  <si>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</si>
  <si>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</si>
  <si>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</si>
  <si>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</si>
  <si>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</si>
  <si>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</si>
  <si>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</si>
  <si>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</si>
  <si>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</si>
  <si>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</si>
  <si>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</si>
  <si>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</si>
  <si>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</si>
  <si>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</si>
  <si>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</si>
  <si>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</si>
  <si>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</si>
  <si>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</si>
  <si>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</si>
  <si>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</si>
  <si>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</si>
  <si>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</si>
  <si>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</si>
  <si>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</si>
  <si>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</si>
  <si>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</si>
  <si>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</si>
  <si>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</si>
  <si>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</si>
  <si>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</si>
  <si>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</si>
  <si>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</si>
  <si>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</si>
  <si>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</si>
  <si>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</si>
  <si>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</si>
  <si>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</si>
  <si>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</si>
  <si>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</si>
  <si>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</si>
  <si>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</si>
  <si>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</si>
  <si>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</si>
  <si>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</si>
  <si>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</si>
  <si>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</si>
  <si>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</si>
  <si>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</si>
  <si>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</si>
  <si>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</si>
  <si>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</si>
  <si>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</si>
  <si>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</si>
  <si>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</si>
  <si>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</si>
  <si>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</si>
  <si>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</si>
  <si>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</si>
  <si>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</si>
  <si>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</si>
  <si>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</si>
  <si>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</si>
  <si>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</si>
  <si>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</si>
  <si>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</si>
  <si>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</si>
  <si>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</si>
  <si>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</si>
  <si>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</si>
  <si>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</si>
  <si>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</si>
  <si>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</si>
  <si>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</si>
  <si>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</si>
  <si>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</si>
  <si>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</si>
  <si>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</si>
  <si>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</si>
  <si>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</si>
  <si>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</si>
  <si>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</si>
  <si>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</si>
  <si>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</si>
  <si>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</si>
  <si>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</si>
  <si>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</si>
  <si>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</si>
  <si>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</si>
  <si>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</si>
  <si>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</si>
  <si>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</si>
  <si>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</si>
  <si>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</si>
  <si>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</si>
  <si>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</si>
  <si>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</si>
  <si>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</si>
  <si>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</si>
  <si>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</si>
  <si>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</si>
  <si>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</si>
  <si>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</si>
  <si>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</si>
  <si>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</si>
  <si>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</si>
  <si>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</si>
  <si>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</si>
  <si>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</si>
  <si>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</si>
  <si>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</si>
  <si>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</si>
  <si>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</si>
  <si>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</si>
  <si>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</si>
  <si>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</si>
  <si>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</si>
  <si>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</si>
  <si>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</si>
  <si>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</si>
  <si>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</si>
  <si>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</si>
  <si>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</si>
  <si>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</si>
  <si>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</si>
  <si>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</si>
  <si>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</si>
  <si>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</si>
  <si>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</si>
  <si>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</si>
  <si>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</si>
  <si>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</si>
  <si>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</si>
  <si>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</si>
  <si>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</si>
  <si>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</si>
  <si>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</si>
  <si>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</si>
  <si>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</si>
  <si>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</si>
  <si>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</si>
  <si>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</si>
  <si>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</si>
  <si>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</si>
  <si>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</si>
  <si>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</si>
  <si>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</si>
  <si>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</si>
  <si>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</si>
  <si>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</si>
  <si>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</si>
  <si>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</si>
  <si>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</si>
  <si>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</si>
  <si>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</si>
  <si>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</si>
  <si>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</si>
  <si>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</si>
  <si>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</si>
  <si>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</si>
  <si>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</si>
  <si>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</si>
  <si>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</si>
  <si>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</si>
  <si>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</si>
  <si>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</si>
  <si>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</si>
  <si>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</si>
  <si>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</si>
  <si>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</si>
  <si>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</si>
  <si>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</si>
  <si>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</si>
  <si>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</si>
  <si>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</si>
  <si>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</si>
  <si>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</si>
  <si>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</si>
  <si>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</si>
  <si>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</si>
  <si>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</si>
  <si>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</si>
  <si>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</si>
  <si>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</si>
  <si>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</si>
  <si>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</si>
  <si>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</si>
  <si>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</si>
  <si>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</si>
  <si>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</si>
  <si>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</si>
  <si>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</si>
  <si>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</si>
  <si>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</si>
  <si>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</si>
  <si>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</si>
  <si>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</si>
  <si>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</si>
  <si>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</si>
  <si>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</si>
  <si>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</si>
  <si>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</si>
  <si>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</si>
  <si>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</si>
  <si>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</si>
  <si>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</si>
  <si>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</si>
  <si>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</si>
  <si>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</si>
  <si>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</si>
  <si>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</si>
  <si>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</si>
  <si>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</si>
  <si>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</si>
  <si>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</si>
  <si>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</si>
  <si>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</si>
  <si>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</si>
  <si>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</si>
  <si>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</si>
  <si>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</si>
  <si>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</si>
  <si>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</si>
  <si>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</si>
  <si>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</si>
  <si>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</si>
  <si>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</si>
  <si>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</si>
  <si>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</si>
  <si>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</si>
  <si>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</si>
  <si>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</si>
  <si>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</si>
  <si>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</si>
  <si>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</si>
  <si>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</si>
  <si>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</si>
  <si>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</si>
  <si>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</si>
  <si>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</si>
  <si>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</si>
  <si>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</si>
  <si>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</si>
  <si>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</si>
  <si>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</si>
  <si>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</si>
  <si>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</si>
  <si>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</si>
  <si>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</si>
  <si>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</si>
  <si>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</si>
  <si>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</si>
  <si>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</si>
  <si>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</si>
  <si>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</si>
  <si>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</si>
  <si>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</si>
  <si>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</si>
  <si>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</si>
  <si>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</si>
  <si>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</si>
  <si>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</si>
  <si>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</si>
  <si>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</si>
  <si>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</si>
  <si>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</si>
  <si>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</si>
  <si>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</si>
  <si>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</si>
  <si>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</si>
  <si>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</si>
  <si>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</si>
  <si>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</si>
  <si>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</si>
  <si>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</si>
  <si>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</si>
  <si>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</si>
  <si>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</si>
  <si>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</si>
  <si>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</si>
  <si>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</si>
  <si>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</si>
  <si>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</si>
  <si>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</si>
  <si>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</si>
  <si>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</si>
  <si>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</si>
  <si>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</si>
  <si>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</si>
  <si>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</si>
  <si>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</si>
  <si>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</si>
  <si>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</si>
  <si>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</si>
  <si>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</si>
  <si>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</si>
  <si>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</si>
  <si>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</si>
  <si>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</si>
  <si>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</si>
  <si>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</si>
  <si>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</si>
  <si>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</si>
  <si>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</si>
  <si>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</si>
  <si>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</si>
  <si>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</si>
  <si>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</si>
  <si>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</si>
  <si>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</si>
  <si>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</si>
  <si>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</si>
  <si>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</si>
  <si>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</si>
  <si>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</si>
  <si>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</si>
  <si>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</si>
  <si>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</si>
  <si>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</si>
  <si>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</si>
  <si>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</si>
  <si>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</si>
  <si>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</si>
  <si>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</si>
  <si>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</si>
  <si>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</si>
  <si>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</si>
  <si>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</si>
  <si>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</si>
  <si>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</si>
  <si>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</si>
  <si>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</si>
  <si>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</si>
  <si>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</si>
  <si>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</si>
  <si>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</si>
  <si>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</si>
  <si>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</si>
  <si>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</si>
  <si>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</si>
  <si>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</si>
  <si>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</si>
  <si>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</si>
  <si>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</si>
  <si>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</si>
  <si>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</si>
  <si>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</si>
  <si>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</si>
  <si>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</si>
  <si>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</si>
  <si>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</si>
  <si>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</si>
  <si>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</si>
  <si>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</si>
  <si>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</si>
  <si>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</si>
  <si>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</si>
  <si>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</si>
  <si>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</si>
  <si>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</si>
  <si>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</si>
  <si>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</si>
  <si>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</si>
  <si>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</si>
  <si>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</si>
  <si>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</si>
  <si>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</si>
  <si>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</si>
  <si>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</si>
  <si>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</si>
  <si>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</si>
  <si>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</si>
  <si>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</si>
  <si>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</si>
  <si>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</si>
  <si>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</si>
  <si>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</si>
  <si>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</si>
  <si>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</si>
  <si>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</si>
  <si>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</si>
  <si>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</si>
  <si>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</si>
  <si>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</si>
  <si>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</si>
  <si>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</si>
  <si>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</si>
  <si>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</si>
  <si>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</si>
  <si>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</si>
  <si>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</si>
  <si>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</si>
  <si>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</si>
  <si>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</si>
  <si>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</si>
  <si>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</si>
  <si>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</si>
  <si>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</si>
  <si>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</si>
  <si>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</si>
  <si>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</si>
  <si>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</si>
  <si>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</si>
  <si>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</si>
  <si>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</si>
  <si>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</si>
  <si>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</si>
  <si>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</si>
  <si>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</si>
  <si>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</si>
  <si>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</si>
  <si>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</si>
  <si>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</si>
  <si>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</si>
  <si>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</si>
  <si>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</si>
  <si>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</si>
  <si>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</si>
  <si>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</si>
  <si>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</si>
  <si>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</si>
  <si>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</si>
  <si>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</si>
  <si>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</si>
  <si>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</si>
  <si>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</si>
  <si>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</si>
  <si>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</si>
  <si>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</si>
  <si>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</si>
  <si>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</si>
  <si>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</si>
  <si>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</si>
  <si>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</si>
  <si>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</si>
  <si>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</si>
  <si>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</si>
  <si>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</si>
  <si>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</si>
  <si>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</si>
  <si>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</si>
  <si>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</si>
  <si>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</si>
  <si>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</si>
  <si>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</si>
  <si>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</si>
  <si>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</si>
  <si>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</si>
  <si>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</si>
  <si>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</si>
  <si>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</si>
  <si>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</si>
  <si>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</si>
  <si>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</si>
  <si>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</si>
  <si>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</si>
  <si>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</si>
  <si>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</si>
  <si>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</si>
  <si>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</si>
  <si>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</si>
  <si>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</si>
  <si>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</si>
  <si>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</si>
  <si>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</si>
  <si>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</si>
  <si>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</si>
  <si>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</si>
  <si>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</si>
  <si>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</si>
  <si>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</si>
  <si>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</si>
  <si>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</si>
  <si>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</si>
  <si>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</si>
  <si>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</si>
  <si>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</si>
  <si>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</si>
  <si>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</si>
  <si>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</si>
  <si>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</si>
  <si>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</si>
  <si>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</si>
  <si>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</si>
  <si>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</si>
  <si>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</si>
  <si>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</si>
  <si>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</si>
  <si>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</si>
  <si>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</si>
  <si>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</si>
  <si>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</si>
  <si>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</si>
  <si>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</si>
  <si>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</si>
  <si>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</si>
  <si>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</si>
  <si>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</si>
  <si>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</si>
  <si>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</si>
  <si>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</si>
  <si>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</si>
  <si>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</si>
  <si>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</si>
  <si>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</si>
  <si>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</si>
  <si>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</si>
  <si>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</si>
  <si>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</si>
  <si>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</si>
  <si>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</si>
  <si>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</si>
  <si>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</si>
  <si>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</si>
  <si>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</si>
  <si>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</si>
  <si>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</si>
  <si>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</si>
  <si>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</si>
  <si>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</si>
  <si>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</si>
  <si>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</si>
  <si>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</si>
  <si>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</si>
  <si>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</si>
  <si>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</si>
  <si>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</si>
  <si>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</si>
  <si>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</si>
  <si>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</si>
  <si>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</si>
  <si>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</si>
  <si>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</si>
  <si>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</si>
  <si>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</si>
  <si>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</si>
  <si>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</si>
  <si>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</si>
  <si>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</si>
  <si>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</si>
  <si>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</si>
  <si>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</si>
  <si>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</si>
  <si>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</si>
  <si>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</si>
  <si>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</si>
  <si>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</si>
  <si>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</si>
  <si>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</si>
  <si>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</si>
  <si>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</si>
  <si>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</si>
  <si>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</si>
  <si>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</si>
  <si>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</si>
  <si>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</si>
  <si>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</si>
  <si>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</si>
  <si>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</si>
  <si>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</si>
  <si>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</si>
  <si>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</si>
  <si>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</si>
  <si>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</si>
  <si>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</si>
  <si>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</si>
  <si>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</si>
  <si>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</si>
  <si>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</si>
  <si>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</si>
  <si>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</si>
  <si>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</si>
  <si>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</si>
  <si>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</si>
  <si>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</si>
  <si>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</si>
  <si>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</si>
  <si>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</si>
  <si>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</si>
  <si>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</si>
  <si>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</si>
  <si>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</si>
  <si>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</si>
  <si>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</si>
  <si>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</si>
  <si>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</si>
  <si>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</si>
  <si>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</si>
  <si>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</si>
  <si>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</si>
  <si>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</si>
  <si>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</si>
  <si>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</si>
  <si>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</si>
  <si>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</si>
  <si>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</si>
  <si>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</si>
  <si>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</si>
  <si>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</si>
  <si>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</si>
  <si>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</si>
  <si>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</si>
  <si>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</si>
  <si>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</si>
  <si>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</si>
  <si>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</si>
  <si>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</si>
  <si>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</si>
  <si>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</si>
  <si>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</si>
  <si>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</si>
  <si>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</si>
  <si>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</si>
  <si>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</si>
  <si>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</si>
  <si>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</si>
  <si>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</si>
  <si>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</si>
  <si>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</si>
  <si>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</si>
  <si>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</si>
  <si>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</si>
  <si>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</si>
  <si>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</si>
  <si>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</si>
  <si>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</si>
  <si>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</si>
  <si>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</si>
  <si>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</si>
  <si>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</si>
  <si>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</si>
  <si>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</si>
  <si>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</si>
  <si>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</si>
  <si>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</si>
  <si>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</si>
  <si>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</si>
  <si>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</si>
  <si>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</si>
  <si>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</si>
  <si>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</si>
  <si>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</si>
  <si>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</si>
  <si>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</si>
  <si>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</si>
  <si>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</si>
  <si>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</si>
  <si>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</si>
  <si>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</si>
  <si>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</si>
  <si>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</si>
  <si>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</si>
  <si>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</si>
  <si>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</si>
  <si>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</si>
  <si>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</si>
  <si>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</si>
  <si>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</si>
  <si>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</si>
  <si>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</si>
  <si>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</si>
  <si>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</si>
  <si>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</si>
  <si>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</si>
  <si>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</si>
  <si>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</si>
  <si>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</si>
  <si>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</si>
  <si>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</si>
  <si>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</si>
  <si>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</si>
  <si>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</si>
  <si>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</si>
  <si>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</si>
  <si>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</si>
  <si>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</si>
  <si>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</si>
  <si>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</si>
  <si>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</si>
  <si>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</si>
  <si>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</si>
  <si>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</si>
  <si>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</si>
  <si>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</si>
  <si>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</si>
  <si>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</si>
  <si>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</si>
  <si>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</si>
  <si>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</si>
  <si>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</si>
  <si>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</si>
  <si>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</si>
  <si>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</si>
  <si>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</si>
  <si>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</si>
  <si>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</si>
  <si>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</si>
  <si>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</si>
  <si>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</si>
  <si>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</si>
  <si>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</si>
  <si>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</si>
  <si>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</si>
  <si>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</si>
  <si>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</si>
  <si>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</si>
  <si>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</si>
  <si>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</si>
  <si>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</si>
  <si>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</si>
  <si>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</si>
  <si>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</si>
  <si>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</si>
  <si>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</si>
  <si>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</si>
  <si>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</si>
  <si>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</si>
  <si>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</si>
  <si>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</si>
  <si>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</si>
  <si>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</si>
  <si>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</si>
  <si>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</si>
  <si>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</si>
  <si>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</si>
  <si>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</si>
  <si>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</si>
  <si>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</si>
  <si>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</si>
  <si>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</si>
  <si>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</si>
  <si>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</si>
  <si>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</si>
  <si>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</si>
  <si>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</si>
  <si>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</si>
  <si>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</si>
  <si>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</si>
  <si>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</si>
  <si>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</si>
  <si>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</si>
  <si>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</si>
  <si>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</si>
  <si>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</si>
  <si>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</si>
  <si>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</si>
  <si>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</si>
  <si>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</si>
  <si>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</si>
  <si>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</si>
  <si>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</si>
  <si>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</si>
  <si>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</si>
  <si>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</si>
  <si>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</si>
  <si>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</si>
  <si>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</si>
  <si>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</si>
  <si>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</si>
  <si>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</si>
  <si>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</si>
  <si>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</si>
  <si>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</si>
  <si>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</si>
  <si>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</si>
  <si>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</si>
  <si>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</si>
  <si>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</si>
  <si>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</si>
  <si>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</si>
  <si>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</si>
  <si>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</si>
  <si>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</si>
  <si>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</si>
  <si>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</si>
  <si>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</si>
  <si>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</si>
  <si>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</si>
  <si>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</si>
  <si>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</si>
  <si>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</si>
  <si>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</si>
  <si>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</si>
  <si>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</si>
  <si>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</si>
  <si>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</si>
  <si>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</si>
  <si>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</si>
  <si>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</si>
  <si>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</si>
  <si>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</si>
  <si>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</si>
  <si>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</si>
  <si>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</si>
  <si>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</si>
  <si>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</si>
  <si>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</si>
  <si>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</si>
  <si>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</si>
  <si>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</si>
  <si>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</si>
  <si>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</si>
  <si>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</si>
  <si>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</si>
  <si>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</si>
  <si>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</si>
  <si>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</si>
  <si>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</si>
  <si>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</si>
  <si>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</si>
  <si>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</si>
  <si>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</si>
  <si>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</si>
  <si>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</si>
  <si>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</si>
  <si>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</si>
  <si>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</si>
  <si>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</si>
  <si>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</si>
  <si>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</si>
  <si>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</si>
  <si>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</si>
  <si>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</si>
  <si>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</si>
  <si>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</si>
  <si>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</si>
  <si>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</si>
  <si>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</si>
  <si>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</si>
  <si>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</si>
  <si>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</si>
  <si>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</si>
  <si>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</si>
  <si>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</si>
  <si>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</si>
  <si>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</si>
  <si>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</si>
  <si>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</si>
  <si>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</si>
  <si>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</si>
  <si>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</si>
  <si>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</si>
  <si>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</si>
  <si>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</si>
  <si>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</si>
  <si>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</si>
  <si>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</si>
  <si>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</si>
  <si>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</si>
  <si>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</si>
  <si>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</si>
  <si>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</si>
  <si>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</si>
  <si>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</si>
  <si>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</si>
  <si>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</si>
  <si>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</si>
  <si>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</si>
  <si>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</si>
  <si>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</si>
  <si>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</si>
  <si>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</si>
  <si>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</si>
  <si>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</si>
  <si>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</si>
  <si>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</si>
  <si>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</si>
  <si>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</si>
  <si>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</si>
  <si>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</si>
  <si>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</si>
  <si>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</si>
  <si>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</si>
  <si>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</si>
  <si>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</si>
  <si>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</si>
  <si>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</si>
  <si>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</si>
  <si>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</si>
  <si>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</si>
  <si>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</si>
  <si>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</si>
  <si>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</si>
  <si>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</si>
  <si>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</si>
  <si>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</si>
  <si>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</si>
  <si>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</si>
  <si>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</si>
  <si>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</si>
  <si>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</si>
  <si>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</si>
  <si>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</si>
  <si>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</si>
  <si>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</si>
  <si>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</si>
  <si>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</si>
  <si>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</si>
  <si>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</si>
  <si>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</si>
  <si>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</si>
  <si>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</si>
  <si>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</si>
  <si>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</si>
  <si>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</si>
  <si>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</si>
  <si>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</si>
  <si>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</si>
  <si>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</si>
  <si>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</si>
  <si>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</si>
  <si>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</si>
  <si>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</si>
  <si>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</si>
  <si>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</si>
  <si>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</si>
  <si>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</si>
  <si>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</si>
  <si>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</si>
  <si>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</si>
  <si>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</si>
  <si>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</si>
  <si>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</si>
  <si>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</si>
  <si>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</si>
  <si>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</si>
  <si>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</si>
  <si>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</si>
  <si>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</si>
  <si>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</si>
  <si>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</si>
  <si>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</si>
  <si>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</si>
  <si>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</si>
  <si>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</si>
  <si>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</si>
  <si>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</si>
  <si>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</si>
  <si>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</si>
  <si>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</si>
  <si>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</si>
  <si>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</si>
  <si>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</si>
  <si>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</si>
  <si>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</si>
  <si>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</si>
  <si>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</si>
  <si>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</si>
  <si>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</si>
  <si>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</si>
  <si>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</si>
  <si>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</si>
  <si>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</si>
  <si>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</si>
  <si>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</si>
  <si>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</si>
  <si>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</si>
  <si>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</si>
  <si>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</si>
  <si>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</si>
  <si>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</si>
  <si>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</si>
  <si>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</si>
  <si>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</si>
  <si>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</si>
  <si>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</si>
  <si>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</si>
  <si>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</si>
  <si>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</si>
  <si>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</si>
  <si>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</si>
  <si>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</si>
  <si>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</si>
  <si>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</si>
  <si>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</si>
  <si>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</si>
  <si>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</si>
  <si>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</si>
  <si>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</si>
  <si>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</si>
  <si>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</si>
  <si>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</si>
  <si>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</si>
  <si>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</si>
  <si>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</si>
  <si>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</si>
  <si>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</si>
  <si>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</si>
  <si>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</si>
  <si>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</si>
  <si>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</si>
  <si>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</si>
  <si>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</si>
  <si>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</si>
  <si>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</si>
  <si>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</si>
  <si>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</si>
  <si>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</si>
  <si>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</si>
  <si>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</si>
  <si>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</si>
  <si>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</si>
  <si>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</si>
  <si>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</si>
  <si>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</si>
  <si>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</si>
  <si>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</si>
  <si>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</si>
  <si>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</si>
  <si>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</si>
  <si>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</si>
  <si>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</si>
  <si>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</si>
  <si>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</si>
  <si>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</si>
  <si>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</si>
  <si>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</si>
  <si>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</si>
  <si>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</si>
  <si>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</si>
  <si>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</si>
  <si>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</si>
  <si>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</si>
  <si>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</si>
  <si>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</si>
  <si>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</si>
  <si>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</si>
  <si>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</si>
  <si>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</si>
  <si>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</si>
  <si>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</si>
  <si>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</si>
  <si>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</si>
  <si>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</si>
  <si>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</si>
  <si>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</si>
  <si>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</si>
  <si>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</si>
  <si>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</si>
  <si>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</si>
  <si>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</si>
  <si>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</si>
  <si>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</si>
  <si>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</si>
  <si>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</si>
  <si>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</si>
  <si>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</si>
  <si>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</si>
  <si>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</si>
  <si>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</si>
  <si>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</si>
  <si>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</si>
  <si>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</si>
  <si>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</si>
  <si>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</si>
  <si>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</si>
  <si>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</si>
  <si>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</si>
  <si>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</si>
  <si>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</si>
  <si>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</si>
  <si>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</si>
  <si>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</si>
  <si>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</si>
  <si>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</si>
  <si>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</si>
  <si>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</si>
  <si>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</si>
  <si>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</si>
  <si>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</si>
  <si>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</si>
  <si>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</si>
  <si>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</si>
  <si>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</si>
  <si>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</si>
  <si>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</si>
  <si>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</si>
  <si>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</si>
  <si>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</si>
  <si>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</si>
  <si>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</si>
  <si>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</si>
  <si>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</si>
  <si>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</si>
  <si>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</si>
  <si>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</si>
  <si>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</si>
  <si>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</si>
  <si>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</si>
  <si>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</si>
  <si>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</si>
  <si>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</si>
  <si>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</si>
  <si>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</si>
  <si>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</si>
  <si>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</si>
  <si>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</si>
  <si>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</si>
  <si>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</si>
  <si>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</si>
  <si>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</si>
  <si>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</si>
  <si>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</si>
  <si>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</si>
  <si>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</si>
  <si>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</si>
  <si>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</si>
  <si>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</si>
  <si>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</si>
  <si>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</si>
  <si>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</si>
  <si>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</si>
  <si>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</si>
  <si>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</si>
  <si>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</si>
  <si>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</si>
  <si>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</si>
  <si>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</si>
  <si>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</si>
  <si>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</si>
  <si>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</si>
  <si>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</si>
  <si>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</si>
  <si>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</si>
  <si>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</si>
  <si>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</si>
  <si>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</si>
  <si>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</si>
  <si>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</si>
  <si>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</si>
  <si>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</si>
  <si>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</si>
  <si>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</si>
  <si>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</si>
  <si>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</si>
  <si>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</si>
  <si>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</si>
  <si>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</si>
  <si>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</si>
  <si>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</si>
  <si>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</si>
  <si>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</si>
  <si>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</si>
  <si>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</si>
  <si>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</si>
  <si>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</si>
  <si>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</si>
  <si>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</si>
  <si>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</si>
  <si>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</si>
  <si>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</si>
  <si>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</si>
  <si>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</si>
  <si>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</si>
  <si>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</si>
  <si>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</si>
  <si>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</si>
  <si>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</si>
  <si>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</si>
  <si>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</si>
  <si>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</si>
  <si>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</si>
  <si>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</si>
  <si>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</si>
  <si>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</si>
  <si>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</si>
  <si>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</si>
  <si>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</si>
  <si>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</si>
  <si>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</si>
  <si>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</si>
  <si>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</si>
  <si>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</si>
  <si>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</si>
  <si>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</si>
  <si>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</si>
  <si>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</si>
  <si>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</si>
  <si>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</si>
  <si>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</si>
  <si>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</si>
  <si>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</si>
  <si>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</si>
  <si>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</si>
  <si>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</si>
  <si>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</si>
  <si>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</si>
  <si>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</si>
  <si>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</si>
  <si>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</si>
  <si>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</si>
  <si>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</si>
  <si>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</si>
  <si>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</si>
  <si>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</si>
  <si>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</si>
  <si>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</si>
  <si>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</si>
  <si>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</si>
  <si>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</si>
  <si>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</si>
  <si>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</si>
  <si>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</si>
  <si>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</si>
  <si>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</si>
  <si>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</si>
  <si>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</si>
  <si>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</si>
  <si>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</si>
  <si>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</si>
  <si>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</si>
  <si>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</si>
  <si>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</si>
  <si>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</si>
  <si>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</si>
  <si>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</si>
  <si>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</si>
  <si>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</si>
  <si>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</si>
  <si>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</si>
  <si>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</si>
  <si>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</si>
  <si>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</si>
  <si>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</si>
  <si>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</si>
  <si>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</si>
  <si>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</si>
  <si>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</si>
  <si>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</si>
  <si>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</si>
  <si>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</si>
  <si>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</si>
  <si>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</si>
  <si>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</si>
  <si>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</si>
  <si>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</si>
  <si>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</si>
  <si>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</si>
  <si>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</si>
  <si>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</si>
  <si>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</si>
  <si>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</si>
  <si>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</si>
  <si>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</si>
  <si>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</si>
  <si>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</si>
  <si>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</si>
  <si>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</si>
  <si>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</si>
  <si>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</si>
  <si>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</si>
  <si>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</si>
  <si>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</si>
  <si>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</si>
  <si>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</si>
  <si>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</si>
  <si>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</si>
  <si>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</si>
  <si>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</si>
  <si>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</si>
  <si>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</si>
  <si>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</si>
  <si>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</si>
  <si>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</si>
  <si>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</si>
  <si>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</si>
  <si>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</si>
  <si>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</si>
  <si>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</si>
  <si>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</si>
  <si>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</si>
  <si>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</si>
  <si>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</si>
  <si>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</si>
  <si>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</si>
  <si>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</si>
  <si>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</si>
  <si>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</si>
  <si>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</si>
  <si>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</si>
  <si>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</si>
  <si>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</si>
  <si>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</si>
  <si>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</si>
  <si>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</si>
  <si>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</si>
  <si>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</si>
  <si>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</si>
  <si>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</si>
  <si>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</si>
  <si>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</si>
  <si>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</si>
  <si>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</si>
  <si>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</si>
  <si>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</si>
  <si>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</si>
  <si>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</si>
  <si>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</si>
  <si>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</si>
  <si>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</si>
  <si>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</si>
  <si>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</si>
  <si>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</si>
  <si>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</si>
  <si>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</si>
  <si>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</si>
  <si>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</si>
  <si>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</si>
  <si>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</si>
  <si>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</si>
  <si>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</si>
  <si>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</si>
  <si>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</si>
  <si>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</si>
  <si>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</si>
  <si>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</si>
  <si>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</si>
  <si>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</si>
  <si>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</si>
  <si>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</si>
  <si>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</si>
  <si>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</si>
  <si>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</si>
  <si>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</si>
  <si>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</si>
  <si>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</si>
  <si>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</si>
  <si>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</si>
  <si>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</si>
  <si>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</si>
  <si>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</si>
  <si>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</si>
  <si>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</si>
  <si>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</si>
  <si>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</si>
  <si>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</si>
  <si>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</si>
  <si>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</si>
  <si>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</si>
  <si>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</si>
  <si>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</si>
  <si>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</si>
  <si>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</si>
  <si>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</si>
  <si>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</si>
  <si>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</si>
  <si>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</si>
  <si>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</si>
  <si>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</si>
  <si>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</si>
  <si>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</si>
  <si>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</si>
  <si>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</si>
  <si>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</si>
  <si>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</si>
  <si>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</si>
  <si>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</si>
  <si>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</si>
  <si>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</si>
  <si>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</si>
  <si>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</si>
  <si>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</si>
  <si>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</si>
  <si>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</si>
  <si>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</si>
  <si>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</si>
  <si>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</si>
  <si>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</si>
  <si>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</si>
  <si>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</si>
  <si>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</si>
  <si>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</si>
  <si>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</si>
  <si>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</si>
  <si>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</si>
  <si>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</si>
  <si>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</si>
  <si>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</si>
  <si>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</si>
  <si>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</si>
  <si>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</si>
  <si>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</si>
  <si>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</si>
  <si>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</si>
  <si>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</si>
  <si>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</si>
  <si>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</si>
  <si>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</si>
  <si>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</si>
  <si>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</si>
  <si>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</si>
  <si>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</si>
  <si>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</si>
  <si>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</si>
  <si>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</si>
  <si>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</si>
  <si>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</si>
  <si>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</si>
  <si>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</si>
  <si>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</si>
  <si>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</si>
  <si>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</si>
  <si>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</si>
  <si>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</si>
  <si>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</si>
  <si>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</si>
  <si>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</si>
  <si>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</si>
  <si>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</si>
  <si>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</si>
  <si>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</si>
  <si>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</si>
  <si>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</si>
  <si>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</si>
  <si>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</si>
  <si>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</si>
  <si>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</si>
  <si>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</si>
  <si>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</si>
  <si>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</si>
  <si>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</si>
  <si>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</si>
  <si>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</si>
  <si>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</si>
  <si>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</si>
  <si>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</si>
  <si>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</si>
  <si>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</si>
  <si>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</si>
  <si>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</si>
  <si>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</si>
  <si>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</si>
  <si>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</si>
  <si>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</si>
  <si>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</si>
  <si>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</si>
  <si>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</si>
  <si>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</si>
  <si>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</si>
  <si>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</si>
  <si>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</si>
  <si>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</si>
  <si>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</si>
  <si>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</si>
  <si>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</si>
  <si>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</si>
  <si>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</si>
  <si>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</si>
  <si>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</si>
  <si>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</si>
  <si>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</si>
  <si>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</si>
  <si>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</si>
  <si>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</si>
  <si>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</si>
  <si>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</si>
  <si>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</si>
  <si>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</si>
  <si>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</si>
  <si>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</si>
  <si>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</si>
  <si>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</si>
  <si>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</si>
  <si>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</si>
  <si>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</si>
  <si>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</si>
  <si>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</si>
  <si>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</si>
  <si>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</si>
  <si>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</si>
  <si>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</si>
  <si>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</si>
  <si>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</si>
  <si>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</si>
  <si>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</si>
  <si>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</si>
  <si>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</si>
  <si>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</si>
  <si>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</si>
  <si>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</si>
  <si>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</si>
  <si>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</si>
  <si>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</si>
  <si>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</si>
  <si>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</si>
  <si>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</si>
  <si>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</si>
  <si>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</si>
  <si>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</si>
  <si>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</si>
  <si>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</si>
  <si>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</si>
  <si>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</si>
  <si>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</si>
  <si>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</si>
  <si>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</si>
  <si>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</si>
  <si>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</si>
  <si>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</si>
  <si>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</si>
  <si>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</si>
  <si>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</si>
  <si>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</si>
  <si>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</si>
  <si>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</si>
  <si>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</si>
  <si>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</si>
  <si>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</si>
  <si>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</si>
  <si>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</si>
  <si>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</si>
  <si>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</si>
  <si>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</si>
  <si>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</si>
  <si>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</si>
  <si>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</si>
  <si>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</si>
  <si>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</si>
  <si>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</si>
  <si>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</si>
  <si>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</si>
  <si>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</si>
  <si>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</si>
  <si>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</si>
  <si>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</si>
  <si>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</si>
  <si>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</si>
  <si>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</si>
  <si>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</si>
  <si>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</si>
  <si>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</si>
  <si>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</si>
  <si>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</si>
  <si>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</si>
  <si>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</si>
  <si>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</si>
  <si>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</si>
  <si>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</si>
  <si>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</si>
  <si>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</si>
  <si>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</si>
  <si>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</si>
  <si>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</si>
  <si>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</si>
  <si>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</si>
  <si>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</si>
  <si>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</si>
  <si>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</si>
  <si>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</si>
  <si>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</si>
  <si>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</si>
  <si>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</si>
  <si>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</si>
  <si>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</si>
  <si>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</si>
  <si>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</si>
  <si>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</si>
  <si>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</si>
  <si>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</si>
  <si>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</si>
  <si>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</si>
  <si>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</si>
  <si>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</si>
  <si>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</si>
  <si>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</si>
  <si>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</si>
  <si>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</si>
  <si>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</si>
  <si>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</si>
  <si>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</si>
  <si>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</si>
  <si>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</si>
  <si>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</si>
  <si>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</si>
  <si>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</si>
  <si>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</si>
  <si>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</si>
  <si>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</si>
  <si>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</si>
  <si>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</si>
  <si>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</si>
  <si>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</si>
  <si>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</si>
  <si>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</si>
  <si>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</si>
  <si>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</si>
  <si>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</si>
  <si>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</si>
  <si>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</si>
  <si>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</si>
  <si>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</si>
  <si>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</si>
  <si>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</si>
  <si>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</si>
  <si>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</si>
  <si>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</si>
  <si>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</si>
  <si>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</si>
  <si>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</si>
  <si>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</si>
  <si>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</si>
  <si>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</si>
  <si>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</si>
  <si>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</si>
  <si>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</si>
  <si>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</si>
  <si>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</si>
  <si>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</si>
  <si>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</si>
  <si>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</si>
  <si>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</si>
  <si>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</si>
  <si>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</si>
  <si>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</si>
  <si>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</si>
  <si>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</si>
  <si>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</si>
  <si>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</si>
  <si>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</si>
  <si>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</si>
  <si>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</si>
  <si>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</si>
  <si>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</si>
  <si>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</si>
  <si>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</si>
  <si>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</si>
  <si>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</si>
  <si>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</si>
  <si>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</si>
  <si>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</si>
  <si>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</si>
  <si>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</si>
  <si>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</si>
  <si>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</si>
  <si>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</si>
  <si>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</si>
  <si>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</si>
  <si>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</si>
  <si>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</si>
  <si>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</si>
  <si>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</si>
  <si>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</si>
  <si>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</si>
  <si>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</si>
  <si>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</si>
  <si>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</si>
  <si>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</si>
  <si>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</si>
  <si>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</si>
  <si>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</si>
  <si>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</si>
  <si>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</si>
  <si>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</si>
  <si>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</si>
  <si>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</si>
  <si>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</si>
  <si>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</si>
  <si>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</si>
  <si>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</si>
  <si>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</si>
  <si>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</si>
  <si>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</si>
  <si>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</si>
  <si>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</si>
  <si>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</si>
  <si>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</si>
  <si>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</si>
  <si>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</si>
  <si>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</si>
  <si>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</si>
  <si>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</si>
  <si>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</si>
  <si>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</si>
  <si>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</si>
  <si>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</si>
  <si>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</si>
  <si>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</si>
  <si>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</si>
  <si>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</si>
  <si>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</si>
  <si>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</si>
  <si>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</si>
  <si>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</si>
  <si>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</si>
  <si>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</si>
  <si>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</si>
  <si>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</si>
  <si>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</si>
  <si>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</si>
  <si>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</si>
  <si>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</si>
  <si>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</si>
  <si>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</si>
  <si>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</si>
  <si>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</si>
  <si>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</si>
  <si>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</si>
  <si>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</si>
  <si>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</si>
  <si>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</si>
  <si>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</si>
  <si>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</si>
  <si>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</si>
  <si>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</si>
  <si>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</si>
  <si>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</si>
  <si>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</si>
  <si>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</si>
  <si>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</si>
  <si>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</si>
  <si>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</si>
  <si>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</si>
  <si>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</si>
  <si>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</si>
  <si>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</si>
  <si>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</si>
  <si>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</si>
  <si>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</si>
  <si>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</si>
  <si>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</si>
  <si>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</si>
  <si>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</si>
  <si>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</si>
  <si>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</si>
  <si>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</si>
  <si>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</si>
  <si>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</si>
  <si>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</si>
  <si>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</si>
  <si>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</si>
  <si>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</si>
  <si>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</si>
  <si>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</si>
  <si>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</si>
  <si>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</si>
  <si>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</si>
  <si>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</si>
  <si>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</si>
  <si>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</si>
  <si>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</si>
  <si>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</si>
  <si>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</si>
  <si>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</si>
  <si>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</si>
  <si>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</si>
  <si>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</si>
  <si>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</si>
  <si>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</si>
  <si>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</si>
  <si>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</si>
  <si>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</si>
  <si>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</si>
  <si>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</si>
  <si>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</si>
  <si>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</si>
  <si>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</si>
  <si>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</si>
  <si>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</si>
  <si>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</si>
  <si>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</si>
  <si>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</si>
  <si>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</si>
  <si>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</si>
  <si>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</si>
  <si>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</si>
  <si>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</si>
  <si>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</si>
  <si>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</si>
  <si>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</si>
  <si>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</si>
  <si>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</si>
  <si>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</si>
  <si>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</si>
  <si>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</si>
  <si>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</si>
  <si>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</si>
  <si>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</si>
  <si>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</si>
  <si>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</si>
  <si>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</si>
  <si>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</si>
  <si>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</si>
  <si>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</si>
  <si>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</si>
  <si>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</si>
  <si>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</si>
  <si>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</si>
  <si>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</si>
  <si>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</si>
  <si>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</si>
  <si>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</si>
  <si>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</si>
  <si>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</si>
  <si>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</si>
  <si>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</si>
  <si>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</si>
  <si>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</si>
  <si>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</si>
  <si>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</si>
  <si>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</si>
  <si>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</si>
  <si>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</si>
  <si>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</si>
  <si>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</si>
  <si>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</si>
  <si>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</si>
  <si>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</si>
  <si>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</si>
  <si>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</si>
  <si>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</si>
  <si>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</si>
  <si>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</si>
  <si>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</si>
  <si>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</si>
  <si>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</si>
  <si>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</si>
  <si>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</si>
  <si>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</si>
  <si>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</si>
  <si>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</si>
  <si>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</si>
  <si>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</si>
  <si>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</si>
  <si>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</si>
  <si>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</si>
  <si>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</si>
  <si>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</si>
  <si>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</si>
  <si>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</si>
  <si>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</si>
  <si>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</si>
  <si>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</si>
  <si>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</si>
  <si>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</si>
  <si>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</si>
  <si>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</si>
  <si>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</si>
  <si>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</si>
  <si>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</si>
  <si>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</si>
  <si>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</si>
  <si>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</si>
  <si>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</si>
  <si>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</si>
  <si>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</si>
  <si>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</si>
  <si>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</si>
  <si>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</si>
  <si>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</si>
  <si>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</si>
  <si>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</si>
  <si>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</si>
  <si>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</si>
  <si>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</si>
  <si>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</si>
  <si>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</si>
  <si>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</si>
  <si>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</si>
  <si>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</si>
  <si>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</si>
  <si>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</si>
  <si>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</si>
  <si>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</si>
  <si>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</si>
  <si>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</si>
  <si>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</si>
  <si>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</si>
  <si>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</si>
  <si>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</si>
  <si>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</si>
  <si>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</si>
  <si>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</si>
  <si>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</si>
  <si>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</si>
  <si>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</si>
  <si>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</si>
  <si>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</si>
  <si>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</si>
  <si>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</si>
  <si>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</si>
  <si>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</si>
  <si>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</si>
  <si>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</si>
  <si>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</si>
  <si>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</si>
  <si>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</si>
  <si>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</si>
  <si>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</si>
  <si>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</si>
  <si>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</si>
  <si>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</si>
  <si>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</si>
  <si>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</si>
  <si>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</si>
  <si>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</si>
  <si>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</si>
  <si>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</si>
  <si>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</si>
  <si>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</si>
  <si>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</si>
  <si>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</si>
  <si>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</si>
  <si>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</si>
  <si>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</si>
  <si>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</si>
  <si>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</si>
  <si>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</si>
  <si>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</si>
  <si>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</si>
  <si>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</si>
  <si>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</si>
  <si>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</si>
  <si>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</si>
  <si>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</si>
  <si>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</si>
  <si>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</si>
  <si>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</si>
  <si>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</si>
  <si>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</si>
  <si>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</si>
  <si>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</si>
  <si>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</si>
  <si>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</si>
  <si>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</si>
  <si>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</si>
  <si>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</si>
  <si>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</si>
  <si>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</si>
  <si>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</si>
  <si>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</si>
  <si>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</si>
  <si>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</si>
  <si>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</si>
  <si>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</si>
  <si>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</si>
  <si>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</si>
  <si>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</si>
  <si>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</si>
  <si>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</si>
  <si>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</si>
  <si>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</si>
  <si>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</si>
  <si>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</si>
  <si>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</si>
  <si>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</si>
  <si>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</si>
  <si>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</si>
  <si>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</si>
  <si>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</si>
  <si>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</si>
  <si>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</si>
  <si>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</si>
  <si>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</si>
  <si>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</si>
  <si>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</si>
  <si>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</si>
  <si>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</si>
  <si>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</si>
  <si>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</si>
  <si>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</si>
  <si>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</si>
  <si>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</si>
  <si>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</si>
  <si>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</si>
  <si>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</si>
  <si>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</si>
  <si>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</si>
  <si>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</si>
  <si>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</si>
  <si>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</si>
  <si>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</si>
  <si>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</si>
  <si>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</si>
  <si>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</si>
  <si>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</si>
  <si>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</si>
  <si>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</si>
  <si>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</si>
  <si>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</si>
  <si>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</si>
  <si>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</si>
  <si>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</si>
  <si>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</si>
  <si>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</si>
  <si>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</si>
  <si>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</si>
  <si>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</si>
  <si>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</si>
  <si>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</si>
  <si>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</si>
  <si>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</si>
  <si>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</si>
  <si>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</si>
  <si>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</si>
  <si>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</si>
  <si>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</si>
  <si>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</si>
  <si>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</si>
  <si>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</si>
  <si>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</si>
  <si>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</si>
  <si>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</si>
  <si>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</si>
  <si>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</si>
  <si>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</si>
  <si>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</si>
  <si>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</si>
  <si>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</si>
  <si>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</si>
  <si>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</si>
  <si>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</si>
  <si>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</si>
  <si>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</si>
  <si>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</si>
  <si>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</si>
  <si>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</si>
  <si>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</si>
  <si>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</si>
  <si>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</si>
  <si>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</si>
  <si>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</si>
  <si>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</si>
  <si>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</si>
  <si>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</si>
  <si>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</si>
  <si>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</si>
  <si>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</si>
  <si>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</si>
  <si>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</si>
  <si>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</si>
  <si>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</si>
  <si>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</si>
  <si>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</si>
  <si>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</si>
  <si>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</si>
  <si>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</si>
  <si>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</si>
  <si>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</si>
  <si>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</si>
  <si>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</si>
  <si>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</si>
  <si>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</si>
  <si>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</si>
  <si>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</si>
  <si>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</si>
  <si>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</si>
  <si>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</si>
  <si>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</si>
  <si>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</si>
  <si>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</si>
  <si>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</si>
  <si>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</si>
  <si>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</si>
  <si>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</si>
  <si>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</si>
  <si>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</si>
  <si>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</si>
  <si>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</si>
  <si>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</si>
  <si>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</si>
  <si>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</si>
  <si>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</si>
  <si>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</si>
  <si>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</si>
  <si>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</si>
  <si>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</si>
  <si>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</si>
  <si>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</si>
  <si>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</si>
  <si>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</si>
  <si>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</si>
  <si>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</si>
  <si>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</si>
  <si>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</si>
  <si>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</si>
  <si>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</si>
  <si>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</si>
  <si>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</si>
  <si>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</si>
  <si>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</si>
  <si>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</si>
  <si>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</si>
  <si>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</si>
  <si>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</si>
  <si>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</si>
  <si>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</si>
  <si>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</si>
  <si>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</si>
  <si>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</si>
  <si>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</si>
  <si>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</si>
  <si>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</si>
  <si>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</si>
  <si>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</si>
  <si>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</si>
  <si>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</si>
  <si>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</si>
  <si>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</si>
  <si>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</si>
  <si>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</si>
  <si>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</si>
  <si>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</si>
  <si>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</si>
  <si>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</si>
  <si>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</si>
  <si>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</si>
  <si>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</si>
  <si>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</si>
  <si>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</si>
  <si>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</si>
  <si>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</si>
  <si>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</si>
  <si>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</si>
  <si>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</si>
  <si>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</si>
  <si>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</si>
  <si>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</si>
  <si>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</si>
  <si>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</si>
  <si>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</si>
  <si>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</si>
  <si>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</si>
  <si>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</si>
  <si>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</si>
  <si>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</si>
  <si>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</si>
  <si>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</si>
  <si>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</si>
  <si>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</si>
  <si>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</si>
  <si>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</si>
  <si>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</si>
  <si>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</si>
  <si>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</si>
  <si>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</si>
  <si>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</si>
  <si>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</si>
  <si>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</si>
  <si>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</si>
  <si>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</si>
  <si>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</si>
  <si>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</si>
  <si>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</si>
  <si>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</si>
  <si>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</si>
  <si>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</si>
  <si>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</si>
  <si>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</si>
  <si>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</si>
  <si>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</si>
  <si>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</si>
  <si>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</si>
  <si>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</si>
  <si>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</si>
  <si>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</si>
  <si>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</si>
  <si>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</si>
  <si>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</si>
  <si>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</si>
  <si>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</si>
  <si>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</si>
  <si>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</si>
  <si>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</si>
  <si>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</si>
  <si>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</si>
  <si>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</si>
  <si>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</si>
  <si>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</si>
  <si>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</si>
  <si>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</si>
  <si>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</si>
  <si>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</si>
  <si>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</si>
  <si>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</si>
  <si>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</si>
  <si>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</si>
  <si>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</si>
  <si>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</si>
  <si>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</si>
  <si>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</si>
  <si>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</si>
  <si>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</si>
  <si>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</si>
  <si>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</si>
  <si>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</si>
  <si>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</si>
  <si>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</si>
  <si>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</si>
  <si>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</si>
  <si>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</si>
  <si>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</si>
  <si>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</si>
  <si>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</si>
  <si>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</si>
  <si>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</si>
  <si>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</si>
  <si>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</si>
  <si>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</si>
  <si>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</si>
  <si>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</si>
  <si>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</si>
  <si>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</si>
  <si>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</si>
  <si>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</si>
  <si>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</si>
  <si>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</si>
  <si>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</si>
  <si>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</si>
  <si>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</si>
  <si>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</si>
  <si>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</si>
  <si>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</si>
  <si>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</si>
  <si>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</si>
  <si>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</si>
  <si>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</si>
  <si>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</si>
  <si>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</si>
  <si>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</si>
  <si>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</si>
  <si>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</si>
  <si>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</si>
  <si>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</si>
  <si>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</si>
  <si>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</si>
  <si>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</si>
  <si>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</si>
  <si>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</si>
  <si>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</si>
  <si>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</si>
  <si>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</si>
  <si>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</si>
  <si>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</si>
  <si>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</si>
  <si>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</si>
  <si>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</si>
  <si>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</si>
  <si>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</si>
  <si>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</si>
  <si>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</si>
  <si>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</si>
  <si>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</si>
  <si>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</si>
  <si>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</si>
  <si>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</si>
  <si>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</si>
  <si>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</si>
  <si>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</si>
  <si>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</si>
  <si>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</si>
  <si>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</si>
  <si>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</si>
  <si>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</si>
  <si>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</si>
  <si>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</si>
  <si>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</si>
  <si>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</si>
  <si>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</si>
  <si>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</si>
  <si>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</si>
  <si>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</si>
  <si>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</si>
  <si>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</si>
  <si>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</si>
  <si>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</si>
  <si>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</si>
  <si>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</si>
  <si>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</si>
  <si>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</si>
  <si>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</si>
  <si>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</si>
  <si>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</si>
  <si>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</si>
  <si>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</si>
  <si>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</si>
  <si>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</si>
  <si>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</si>
  <si>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</si>
  <si>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</si>
  <si>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</si>
  <si>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</si>
  <si>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</si>
  <si>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</si>
  <si>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</si>
  <si>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</si>
  <si>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</si>
  <si>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</si>
  <si>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</si>
  <si>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</si>
  <si>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</si>
  <si>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</si>
  <si>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</si>
  <si>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</si>
  <si>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</si>
  <si>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</si>
  <si>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</si>
  <si>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</si>
  <si>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</si>
  <si>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</si>
  <si>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</si>
  <si>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</si>
  <si>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</si>
  <si>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</si>
  <si>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</si>
  <si>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</si>
  <si>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</si>
  <si>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</si>
  <si>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</si>
  <si>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</si>
  <si>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</si>
  <si>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</si>
  <si>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</si>
  <si>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</si>
  <si>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</si>
  <si>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</si>
  <si>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</si>
  <si>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</si>
  <si>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</si>
  <si>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</si>
  <si>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</si>
  <si>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</si>
  <si>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</si>
  <si>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</si>
  <si>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</si>
  <si>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</si>
  <si>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</si>
  <si>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</si>
  <si>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</si>
  <si>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</si>
  <si>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</si>
  <si>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</si>
  <si>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</si>
  <si>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</si>
  <si>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</si>
  <si>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</si>
  <si>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</si>
  <si>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</si>
  <si>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</si>
  <si>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</si>
  <si>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</si>
  <si>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</si>
  <si>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</si>
  <si>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</si>
  <si>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</si>
  <si>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</si>
  <si>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</si>
  <si>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</si>
  <si>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</si>
  <si>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</si>
  <si>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</si>
  <si>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</si>
  <si>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</si>
  <si>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</si>
  <si>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</si>
  <si>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</si>
  <si>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</si>
  <si>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</si>
  <si>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</si>
  <si>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</si>
  <si>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</si>
  <si>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</si>
  <si>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</si>
  <si>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</si>
  <si>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</si>
  <si>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</si>
  <si>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</si>
  <si>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</si>
  <si>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</si>
  <si>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</si>
  <si>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</si>
  <si>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</si>
  <si>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</si>
  <si>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</si>
  <si>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</si>
  <si>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</si>
  <si>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</si>
  <si>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</si>
  <si>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</si>
  <si>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</si>
  <si>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</si>
  <si>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</si>
  <si>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</si>
  <si>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</si>
  <si>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</si>
  <si>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</si>
  <si>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</si>
  <si>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</si>
  <si>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</si>
  <si>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</si>
  <si>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</si>
  <si>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</si>
  <si>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</si>
  <si>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</si>
  <si>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</si>
  <si>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</si>
  <si>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</si>
  <si>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</si>
  <si>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</si>
  <si>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</si>
  <si>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</si>
  <si>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</si>
  <si>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</si>
  <si>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</si>
  <si>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</si>
  <si>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</si>
  <si>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</si>
  <si>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</si>
  <si>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</si>
  <si>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</si>
  <si>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</si>
  <si>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</si>
  <si>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</si>
  <si>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</si>
  <si>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</si>
  <si>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</si>
  <si>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</si>
  <si>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</si>
  <si>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</si>
  <si>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</si>
  <si>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</si>
  <si>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</si>
  <si>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</si>
  <si>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</si>
  <si>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</si>
  <si>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</si>
  <si>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</si>
  <si>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</si>
  <si>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</si>
  <si>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</si>
  <si>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</si>
  <si>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</si>
  <si>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</si>
  <si>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</si>
  <si>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</si>
  <si>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</si>
  <si>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</si>
  <si>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</si>
  <si>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</si>
  <si>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</si>
  <si>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</si>
  <si>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</si>
  <si>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</si>
  <si>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</si>
  <si>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</si>
  <si>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</si>
  <si>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</si>
  <si>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</si>
  <si>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</si>
  <si>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</si>
  <si>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</si>
  <si>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</si>
  <si>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</si>
  <si>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</si>
  <si>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</si>
  <si>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</si>
  <si>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</si>
  <si>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</si>
  <si>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</si>
  <si>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</si>
  <si>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</si>
  <si>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</si>
  <si>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</si>
  <si>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</si>
  <si>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</si>
  <si>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</si>
  <si>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</si>
  <si>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</si>
  <si>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</si>
  <si>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</si>
  <si>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</si>
  <si>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</si>
  <si>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</si>
  <si>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</si>
  <si>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</si>
  <si>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</si>
  <si>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</si>
  <si>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</si>
  <si>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</si>
  <si>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</si>
  <si>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</si>
  <si>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</si>
  <si>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</si>
  <si>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</si>
  <si>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</si>
  <si>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</si>
  <si>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</si>
  <si>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</si>
  <si>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</si>
  <si>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</si>
  <si>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</si>
  <si>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</si>
  <si>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</si>
  <si>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</si>
  <si>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</si>
  <si>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</si>
  <si>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</si>
  <si>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</si>
  <si>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</si>
  <si>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</si>
  <si>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</si>
  <si>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</si>
  <si>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</si>
  <si>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</si>
  <si>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</si>
  <si>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</si>
  <si>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</si>
  <si>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</si>
  <si>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</si>
  <si>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</si>
  <si>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</si>
  <si>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</si>
  <si>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</si>
  <si>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</si>
  <si>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</si>
  <si>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</si>
  <si>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</si>
  <si>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</si>
  <si>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</si>
  <si>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</si>
  <si>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</si>
  <si>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</si>
  <si>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</si>
  <si>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</si>
  <si>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</si>
  <si>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</si>
  <si>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</si>
  <si>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</si>
  <si>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</si>
  <si>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</si>
  <si>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</si>
  <si>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</si>
  <si>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</si>
  <si>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</si>
  <si>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</si>
  <si>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</si>
  <si>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</si>
  <si>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</si>
  <si>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</si>
  <si>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</si>
  <si>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</si>
  <si>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</si>
  <si>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</si>
  <si>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</si>
  <si>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</si>
  <si>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</si>
  <si>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</si>
  <si>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</si>
  <si>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</si>
  <si>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</si>
  <si>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</si>
  <si>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</si>
  <si>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</si>
  <si>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</si>
  <si>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</si>
  <si>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</si>
  <si>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</si>
  <si>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</si>
  <si>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</si>
  <si>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</si>
  <si>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</si>
  <si>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</si>
  <si>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</si>
  <si>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</si>
  <si>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</si>
  <si>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</si>
  <si>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</si>
  <si>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</si>
  <si>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</si>
  <si>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</si>
  <si>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</si>
  <si>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</si>
  <si>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</si>
  <si>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</si>
  <si>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</si>
  <si>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</si>
  <si>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</si>
  <si>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</si>
  <si>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</si>
  <si>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</si>
  <si>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</si>
  <si>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</si>
  <si>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</si>
  <si>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</si>
  <si>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</si>
  <si>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</si>
  <si>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</si>
  <si>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</si>
  <si>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</si>
  <si>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</si>
  <si>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</si>
  <si>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</si>
  <si>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</si>
  <si>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</si>
  <si>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</si>
  <si>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</si>
  <si>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</si>
  <si>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</si>
  <si>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</si>
  <si>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</si>
  <si>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</si>
  <si>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</si>
  <si>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</si>
  <si>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</si>
  <si>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</si>
  <si>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</si>
  <si>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</si>
  <si>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</si>
  <si>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</si>
  <si>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</si>
  <si>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</si>
  <si>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</si>
  <si>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</si>
  <si>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</si>
  <si>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</si>
  <si>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</si>
  <si>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</si>
  <si>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</si>
  <si>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</si>
  <si>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</si>
  <si>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</si>
  <si>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</si>
  <si>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</si>
  <si>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</si>
  <si>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</si>
  <si>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</si>
  <si>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</si>
  <si>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</si>
  <si>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</si>
  <si>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</si>
  <si>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</si>
  <si>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</si>
  <si>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</si>
  <si>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</si>
  <si>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</si>
  <si>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</si>
  <si>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</si>
  <si>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</si>
  <si>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</si>
  <si>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</si>
  <si>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</si>
  <si>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</si>
  <si>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</si>
  <si>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</si>
  <si>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</si>
  <si>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</si>
  <si>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</si>
  <si>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</si>
  <si>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</si>
  <si>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</si>
  <si>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</si>
  <si>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</si>
  <si>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</si>
  <si>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</si>
  <si>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</si>
  <si>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</si>
  <si>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</si>
  <si>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</si>
  <si>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</si>
  <si>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</si>
  <si>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</si>
  <si>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</si>
  <si>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</si>
  <si>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</si>
  <si>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</si>
  <si>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</si>
  <si>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</si>
  <si>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</si>
  <si>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</si>
  <si>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</si>
  <si>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</si>
  <si>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</si>
  <si>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</si>
  <si>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</si>
  <si>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</si>
  <si>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</si>
  <si>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</si>
  <si>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</si>
  <si>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</si>
  <si>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</si>
  <si>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</si>
  <si>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</si>
  <si>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</si>
  <si>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</si>
  <si>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</si>
  <si>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</si>
  <si>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</si>
  <si>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</si>
  <si>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</si>
  <si>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</si>
  <si>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</si>
  <si>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</si>
  <si>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</si>
  <si>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</si>
  <si>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</si>
  <si>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</si>
  <si>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</si>
  <si>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</si>
  <si>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</si>
  <si>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</si>
  <si>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</si>
  <si>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</si>
  <si>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</si>
  <si>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</si>
  <si>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</si>
  <si>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</si>
  <si>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</si>
  <si>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</si>
  <si>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</si>
  <si>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</si>
  <si>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</si>
  <si>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</si>
  <si>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</si>
  <si>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</si>
  <si>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</si>
  <si>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</si>
  <si>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</si>
  <si>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</si>
  <si>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</si>
  <si>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</si>
  <si>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</si>
  <si>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</si>
  <si>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</si>
  <si>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</si>
  <si>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</si>
  <si>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</si>
  <si>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</si>
  <si>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</si>
  <si>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</si>
  <si>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</si>
  <si>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</si>
  <si>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</si>
  <si>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</si>
  <si>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</si>
  <si>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</si>
  <si>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</si>
  <si>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</si>
  <si>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</si>
  <si>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</si>
  <si>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</si>
  <si>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</si>
  <si>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</si>
  <si>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</si>
  <si>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</si>
  <si>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</si>
  <si>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</si>
  <si>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</si>
  <si>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</si>
  <si>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</si>
  <si>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</si>
  <si>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</si>
  <si>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</si>
  <si>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</si>
  <si>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</si>
  <si>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</si>
  <si>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</si>
  <si>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</si>
  <si>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</si>
  <si>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</si>
  <si>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</si>
  <si>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</si>
  <si>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</si>
  <si>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</si>
  <si>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</si>
  <si>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</si>
  <si>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</si>
  <si>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</si>
  <si>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</si>
  <si>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</si>
  <si>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</si>
  <si>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</si>
  <si>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</si>
  <si>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</si>
  <si>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</si>
  <si>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</si>
  <si>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</si>
  <si>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</si>
  <si>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</si>
  <si>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</si>
  <si>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</si>
  <si>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</si>
  <si>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</si>
  <si>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</si>
  <si>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</si>
  <si>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</si>
  <si>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</si>
  <si>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</si>
  <si>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</si>
  <si>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</si>
  <si>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</si>
  <si>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</si>
  <si>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</si>
  <si>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</si>
  <si>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</si>
  <si>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</si>
  <si>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</si>
  <si>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</si>
  <si>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</si>
  <si>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</si>
  <si>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</si>
  <si>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</si>
  <si>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</si>
  <si>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</si>
  <si>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</si>
  <si>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</si>
  <si>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</si>
  <si>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</si>
  <si>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</si>
  <si>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</si>
  <si>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</si>
  <si>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</si>
  <si>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</si>
  <si>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</si>
  <si>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</si>
  <si>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</si>
  <si>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</si>
  <si>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</si>
  <si>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</si>
  <si>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</si>
  <si>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</si>
  <si>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</si>
  <si>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</si>
  <si>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</si>
  <si>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</si>
  <si>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</si>
  <si>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</si>
  <si>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</si>
  <si>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</si>
  <si>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</si>
  <si>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</si>
  <si>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</si>
  <si>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</si>
  <si>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</si>
  <si>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</si>
  <si>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</si>
  <si>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</si>
  <si>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</si>
  <si>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</si>
  <si>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</si>
  <si>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</si>
  <si>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</si>
  <si>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</si>
  <si>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</si>
  <si>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</si>
  <si>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</si>
  <si>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</si>
  <si>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</si>
  <si>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</si>
  <si>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</si>
  <si>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</si>
  <si>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</si>
  <si>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</si>
  <si>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</si>
  <si>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</si>
  <si>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</si>
  <si>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</si>
  <si>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</si>
  <si>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</si>
  <si>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</si>
  <si>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</si>
  <si>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</si>
  <si>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</si>
  <si>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</si>
  <si>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</si>
  <si>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</si>
  <si>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</si>
  <si>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</si>
  <si>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</si>
  <si>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</si>
  <si>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</si>
  <si>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</si>
  <si>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</si>
  <si>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</si>
  <si>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</si>
  <si>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</si>
  <si>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</si>
  <si>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</si>
  <si>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</si>
  <si>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</si>
  <si>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</si>
  <si>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</si>
  <si>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</si>
  <si>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</si>
  <si>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</si>
  <si>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</si>
  <si>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</si>
  <si>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</si>
  <si>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</si>
  <si>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</si>
  <si>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</si>
  <si>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</si>
  <si>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</si>
  <si>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</si>
  <si>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</si>
  <si>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</si>
  <si>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</si>
  <si>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</si>
  <si>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</si>
  <si>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</si>
  <si>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</si>
  <si>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</si>
  <si>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</si>
  <si>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</si>
  <si>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</si>
  <si>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</si>
  <si>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</si>
  <si>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</si>
  <si>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</si>
  <si>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</si>
  <si>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</si>
  <si>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</si>
  <si>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</si>
  <si>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</si>
  <si>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</si>
  <si>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</si>
  <si>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</si>
  <si>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</si>
  <si>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</si>
  <si>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</si>
  <si>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</si>
  <si>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</si>
  <si>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</si>
  <si>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</si>
  <si>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</si>
  <si>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</si>
  <si>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</si>
  <si>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</si>
  <si>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</si>
  <si>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</si>
  <si>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</si>
  <si>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</si>
  <si>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</si>
  <si>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</si>
  <si>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</si>
  <si>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</si>
  <si>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</si>
  <si>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</si>
  <si>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</si>
  <si>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</si>
  <si>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</si>
  <si>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</si>
  <si>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</si>
  <si>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</si>
  <si>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</si>
  <si>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</si>
  <si>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</si>
  <si>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</si>
  <si>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</si>
  <si>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</si>
  <si>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</si>
  <si>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</si>
  <si>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</si>
  <si>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</si>
  <si>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</si>
  <si>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</si>
  <si>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</si>
  <si>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</si>
  <si>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</si>
  <si>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</si>
  <si>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</si>
  <si>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</si>
  <si>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</si>
  <si>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</si>
  <si>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</si>
  <si>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</si>
  <si>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</si>
  <si>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</si>
  <si>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</si>
  <si>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</si>
  <si>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</si>
  <si>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</si>
  <si>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</si>
  <si>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</si>
  <si>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</si>
  <si>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</si>
  <si>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</si>
  <si>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</si>
  <si>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</si>
  <si>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</si>
  <si>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</si>
  <si>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</si>
  <si>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</si>
  <si>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</si>
  <si>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</si>
  <si>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</si>
  <si>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</si>
  <si>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</si>
  <si>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</si>
  <si>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</si>
  <si>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</si>
  <si>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</si>
  <si>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</si>
  <si>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</si>
  <si>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</si>
  <si>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</si>
  <si>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</si>
  <si>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</si>
  <si>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</si>
  <si>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</si>
  <si>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</si>
  <si>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</si>
  <si>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</si>
  <si>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</si>
  <si>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</si>
  <si>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</si>
  <si>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</si>
  <si>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</si>
  <si>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</si>
  <si>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</si>
  <si>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</si>
  <si>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</si>
  <si>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</si>
  <si>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</si>
  <si>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</si>
  <si>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</si>
  <si>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</si>
  <si>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</si>
  <si>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</si>
  <si>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</si>
  <si>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</si>
  <si>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</si>
  <si>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</si>
  <si>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</si>
  <si>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</si>
  <si>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</si>
  <si>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</si>
  <si>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</si>
  <si>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</si>
  <si>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</si>
  <si>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</si>
  <si>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</si>
  <si>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</si>
  <si>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</si>
  <si>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</si>
  <si>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</si>
  <si>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</si>
  <si>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</si>
  <si>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</si>
  <si>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</si>
  <si>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</si>
  <si>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</si>
  <si>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</si>
  <si>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</si>
  <si>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</si>
  <si>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</si>
  <si>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</si>
  <si>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</si>
  <si>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</si>
  <si>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</si>
  <si>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</si>
  <si>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</si>
  <si>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</si>
  <si>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</si>
  <si>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</si>
  <si>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</si>
  <si>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</si>
  <si>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</si>
  <si>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</si>
  <si>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</si>
  <si>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</si>
  <si>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</si>
  <si>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</si>
  <si>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</si>
  <si>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</si>
  <si>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</si>
  <si>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</si>
  <si>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</si>
  <si>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</si>
  <si>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</si>
  <si>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</si>
  <si>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</si>
  <si>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</si>
  <si>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</si>
  <si>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</si>
  <si>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</si>
  <si>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</si>
  <si>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</si>
  <si>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</si>
  <si>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</si>
  <si>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</si>
  <si>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</si>
  <si>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</si>
  <si>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</si>
  <si>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</si>
  <si>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</si>
  <si>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</si>
  <si>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</si>
  <si>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</si>
  <si>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</si>
  <si>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</si>
  <si>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</si>
  <si>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</si>
  <si>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</si>
  <si>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</si>
  <si>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</si>
  <si>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</si>
  <si>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</si>
  <si>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</si>
  <si>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</si>
  <si>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</si>
  <si>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</si>
  <si>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</si>
  <si>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</si>
  <si>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</si>
  <si>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</si>
  <si>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</si>
  <si>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</si>
  <si>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</si>
  <si>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</si>
  <si>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</si>
  <si>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</si>
  <si>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</si>
  <si>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</si>
  <si>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</si>
  <si>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</si>
  <si>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</si>
  <si>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</si>
  <si>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</si>
  <si>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</si>
  <si>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</si>
  <si>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</si>
  <si>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</si>
  <si>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</si>
  <si>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</si>
  <si>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</si>
  <si>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</si>
  <si>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</si>
  <si>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</si>
  <si>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</si>
  <si>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</si>
  <si>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</si>
  <si>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</si>
  <si>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</si>
  <si>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</si>
  <si>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</si>
  <si>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</si>
  <si>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</si>
  <si>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</si>
  <si>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</si>
  <si>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</si>
  <si>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</si>
  <si>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</si>
  <si>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</si>
  <si>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</si>
  <si>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</si>
  <si>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</si>
  <si>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</si>
  <si>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</si>
  <si>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</si>
  <si>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</si>
  <si>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</si>
  <si>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</si>
  <si>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</si>
  <si>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</si>
  <si>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</si>
  <si>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</si>
  <si>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</si>
  <si>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</si>
  <si>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</si>
  <si>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</si>
  <si>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</si>
  <si>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</si>
  <si>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</si>
  <si>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</si>
  <si>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</si>
  <si>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</si>
  <si>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</si>
  <si>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</si>
  <si>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</si>
  <si>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</si>
  <si>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</si>
  <si>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</si>
  <si>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</si>
  <si>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</si>
  <si>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</si>
  <si>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</si>
  <si>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</si>
  <si>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</si>
  <si>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</si>
  <si>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</si>
  <si>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</si>
  <si>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</si>
  <si>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</si>
  <si>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</si>
  <si>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</si>
  <si>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</si>
  <si>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</si>
  <si>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</si>
  <si>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</si>
  <si>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</si>
  <si>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</si>
  <si>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</si>
  <si>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</si>
  <si>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</si>
  <si>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</si>
  <si>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</si>
  <si>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</si>
  <si>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</si>
  <si>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</si>
  <si>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</si>
  <si>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</si>
  <si>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</si>
  <si>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</si>
  <si>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</si>
  <si>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</si>
  <si>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</si>
  <si>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</si>
  <si>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</si>
  <si>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</si>
  <si>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</si>
  <si>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</si>
  <si>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</si>
  <si>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</si>
  <si>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</si>
  <si>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</si>
  <si>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</si>
  <si>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</si>
  <si>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</si>
  <si>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</si>
  <si>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</si>
  <si>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</si>
  <si>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</si>
  <si>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</si>
  <si>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</si>
  <si>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</si>
  <si>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</si>
  <si>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</si>
  <si>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</si>
  <si>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</si>
  <si>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</si>
  <si>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</si>
  <si>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</si>
  <si>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</si>
  <si>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</si>
  <si>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</si>
  <si>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</si>
  <si>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</si>
  <si>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</si>
  <si>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</si>
  <si>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</si>
  <si>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</si>
  <si>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</si>
  <si>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</si>
  <si>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</si>
  <si>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</si>
  <si>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</si>
  <si>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</si>
  <si>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</si>
  <si>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</si>
  <si>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</si>
  <si>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</si>
  <si>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</si>
  <si>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</si>
  <si>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</si>
  <si>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</si>
  <si>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</si>
  <si>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</si>
  <si>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</si>
  <si>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</si>
  <si>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</si>
  <si>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</si>
  <si>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</si>
  <si>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</si>
  <si>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</si>
  <si>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</si>
  <si>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</si>
  <si>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</si>
  <si>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</si>
  <si>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</si>
  <si>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</si>
  <si>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</si>
  <si>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</si>
  <si>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</si>
  <si>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</si>
  <si>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</si>
  <si>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</si>
  <si>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</si>
  <si>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</si>
  <si>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</si>
  <si>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</si>
  <si>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</si>
  <si>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</si>
  <si>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</si>
  <si>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</si>
  <si>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</si>
  <si>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</si>
  <si>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</si>
  <si>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</si>
  <si>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</si>
  <si>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</si>
  <si>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</si>
  <si>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</si>
  <si>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</si>
  <si>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</si>
  <si>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</si>
  <si>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</si>
  <si>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</si>
  <si>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</si>
  <si>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</si>
  <si>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</si>
  <si>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</si>
  <si>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</si>
  <si>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</si>
  <si>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</si>
  <si>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</si>
  <si>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</si>
  <si>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</si>
  <si>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</si>
  <si>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</si>
  <si>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</si>
  <si>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</si>
  <si>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</si>
  <si>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</si>
  <si>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</si>
  <si>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</si>
  <si>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</si>
  <si>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</si>
  <si>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</si>
  <si>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</si>
  <si>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</si>
  <si>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</si>
  <si>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</si>
  <si>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</si>
  <si>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</si>
  <si>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</si>
  <si>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</si>
  <si>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</si>
  <si>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</si>
  <si>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</si>
  <si>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</si>
  <si>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</si>
  <si>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</si>
  <si>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</si>
  <si>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</si>
  <si>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</si>
  <si>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</si>
  <si>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</si>
  <si>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</si>
  <si>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</si>
  <si>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</si>
  <si>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</si>
  <si>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</si>
  <si>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</si>
  <si>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</si>
  <si>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</si>
  <si>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</si>
  <si>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</si>
  <si>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</si>
  <si>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</si>
  <si>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</si>
  <si>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</si>
  <si>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</si>
  <si>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</si>
  <si>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</si>
  <si>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</si>
  <si>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</si>
  <si>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</si>
  <si>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</si>
  <si>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</si>
  <si>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</si>
  <si>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</si>
  <si>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</si>
  <si>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</si>
  <si>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</si>
  <si>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</si>
  <si>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</si>
  <si>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</si>
  <si>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</si>
  <si>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</si>
  <si>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</si>
  <si>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</si>
  <si>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</si>
  <si>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</si>
  <si>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</si>
  <si>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</si>
  <si>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</si>
  <si>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</si>
  <si>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</si>
  <si>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</si>
  <si>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</si>
  <si>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</si>
  <si>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</si>
  <si>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</si>
  <si>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</si>
  <si>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</si>
  <si>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</si>
  <si>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</si>
  <si>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</si>
  <si>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</si>
  <si>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</si>
  <si>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</si>
  <si>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</si>
  <si>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</si>
  <si>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</si>
  <si>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</si>
  <si>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</si>
  <si>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</si>
  <si>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</si>
  <si>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</si>
  <si>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</si>
  <si>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</si>
  <si>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</si>
  <si>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</si>
  <si>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</si>
  <si>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</si>
  <si>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</si>
  <si>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</si>
  <si>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</si>
  <si>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</si>
  <si>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</si>
  <si>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</si>
  <si>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</si>
  <si>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</si>
  <si>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</si>
  <si>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</si>
  <si>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</si>
  <si>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</si>
  <si>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</si>
  <si>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</si>
  <si>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</si>
  <si>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</si>
  <si>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</si>
  <si>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</si>
  <si>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</si>
  <si>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</si>
  <si>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</si>
  <si>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</si>
  <si>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</si>
  <si>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</si>
  <si>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</si>
  <si>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</si>
  <si>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</si>
  <si>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</si>
  <si>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</si>
  <si>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</si>
  <si>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</si>
  <si>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</si>
  <si>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</si>
  <si>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</si>
  <si>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</si>
  <si>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</si>
  <si>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</si>
  <si>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</si>
  <si>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</si>
  <si>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</si>
  <si>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</si>
  <si>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</si>
  <si>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</si>
  <si>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</si>
  <si>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</si>
  <si>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</si>
  <si>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</si>
  <si>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</si>
  <si>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</si>
  <si>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</si>
  <si>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</si>
  <si>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</si>
  <si>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</si>
  <si>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</si>
  <si>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</si>
  <si>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</si>
  <si>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</si>
  <si>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</si>
  <si>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</si>
  <si>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</si>
  <si>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</si>
  <si>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</si>
  <si>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</si>
  <si>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</si>
  <si>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</si>
  <si>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</si>
  <si>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</si>
  <si>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</si>
  <si>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</si>
  <si>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</si>
  <si>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</si>
  <si>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</si>
  <si>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</si>
  <si>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</si>
  <si>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</si>
  <si>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</si>
  <si>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</si>
  <si>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</si>
  <si>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</si>
  <si>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</si>
  <si>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</si>
  <si>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</si>
  <si>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</si>
  <si>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</si>
  <si>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</si>
  <si>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</si>
  <si>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</si>
  <si>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</si>
  <si>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</si>
  <si>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</si>
  <si>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</si>
  <si>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</si>
  <si>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</si>
  <si>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</si>
  <si>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</si>
  <si>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</si>
  <si>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</si>
  <si>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</si>
  <si>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</si>
  <si>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</si>
  <si>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</si>
  <si>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</si>
  <si>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</si>
  <si>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</si>
  <si>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</si>
  <si>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</si>
  <si>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</si>
  <si>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</si>
  <si>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</si>
  <si>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</si>
  <si>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</si>
  <si>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</si>
  <si>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</si>
  <si>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</si>
  <si>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</si>
  <si>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</si>
  <si>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</si>
  <si>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</si>
  <si>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</si>
  <si>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</si>
  <si>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</si>
  <si>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</si>
  <si>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</si>
  <si>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</si>
  <si>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</si>
  <si>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</si>
  <si>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</si>
  <si>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</si>
  <si>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</si>
  <si>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</si>
  <si>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</si>
  <si>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</si>
  <si>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</si>
  <si>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</si>
  <si>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</si>
  <si>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</si>
  <si>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</si>
  <si>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</si>
  <si>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</si>
  <si>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</si>
  <si>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</si>
  <si>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</si>
  <si>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</si>
  <si>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</si>
  <si>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</si>
  <si>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</si>
  <si>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</si>
  <si>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</si>
  <si>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</si>
  <si>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</si>
  <si>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</si>
  <si>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</si>
  <si>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</si>
  <si>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</si>
  <si>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</si>
  <si>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</si>
  <si>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</si>
  <si>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</si>
  <si>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</si>
  <si>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</si>
  <si>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</si>
  <si>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</si>
  <si>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</si>
  <si>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</si>
  <si>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</si>
  <si>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</si>
  <si>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</si>
  <si>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</si>
  <si>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</si>
  <si>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</si>
  <si>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</si>
  <si>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</si>
  <si>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</si>
  <si>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</si>
  <si>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</si>
  <si>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</si>
  <si>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</si>
  <si>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</si>
  <si>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</si>
  <si>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</si>
  <si>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</si>
  <si>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</si>
  <si>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</si>
  <si>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</si>
  <si>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</si>
  <si>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</si>
  <si>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</si>
  <si>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</si>
  <si>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</si>
  <si>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</si>
  <si>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</si>
  <si>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</si>
  <si>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</si>
  <si>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</si>
  <si>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</si>
  <si>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</si>
  <si>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</si>
  <si>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</si>
  <si>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</si>
  <si>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</si>
  <si>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</si>
  <si>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</si>
  <si>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</si>
  <si>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</si>
  <si>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</si>
  <si>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</si>
  <si>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</si>
  <si>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</si>
  <si>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</si>
  <si>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</si>
  <si>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</si>
  <si>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</si>
  <si>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</si>
  <si>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</si>
  <si>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</si>
  <si>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</si>
  <si>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</si>
  <si>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</si>
  <si>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</si>
  <si>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</si>
  <si>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</si>
  <si>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</si>
  <si>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</si>
  <si>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</si>
  <si>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</si>
  <si>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</si>
  <si>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</si>
  <si>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</si>
  <si>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</si>
  <si>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</si>
  <si>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</si>
  <si>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</si>
  <si>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</si>
  <si>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</si>
  <si>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</si>
  <si>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</si>
  <si>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</si>
  <si>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</si>
  <si>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</si>
  <si>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</si>
  <si>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</si>
  <si>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</si>
  <si>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</si>
  <si>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</si>
  <si>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</si>
  <si>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</si>
  <si>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</si>
  <si>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</si>
  <si>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</si>
  <si>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</si>
  <si>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</si>
  <si>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</si>
  <si>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</si>
  <si>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</si>
  <si>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</si>
  <si>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</si>
  <si>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</si>
  <si>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</si>
  <si>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</si>
  <si>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</si>
  <si>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</si>
  <si>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</si>
  <si>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</si>
  <si>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</si>
  <si>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</si>
  <si>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</si>
  <si>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</si>
  <si>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</si>
  <si>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</si>
  <si>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</si>
  <si>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</si>
  <si>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</si>
  <si>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</si>
  <si>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</si>
  <si>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</si>
  <si>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</si>
  <si>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</si>
  <si>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</si>
  <si>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</si>
  <si>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</si>
  <si>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</si>
  <si>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</si>
  <si>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</si>
  <si>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</si>
  <si>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</si>
  <si>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</si>
  <si>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</si>
  <si>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</si>
  <si>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</si>
  <si>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</si>
  <si>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</si>
  <si>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</si>
  <si>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</si>
  <si>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</si>
  <si>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</si>
  <si>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</si>
  <si>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</si>
  <si>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</si>
  <si>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</si>
  <si>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</si>
  <si>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</si>
  <si>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</si>
  <si>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</si>
  <si>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</si>
  <si>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</si>
  <si>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</si>
  <si>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</si>
  <si>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</si>
  <si>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</si>
  <si>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</si>
  <si>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</si>
  <si>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</si>
  <si>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</si>
  <si>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</si>
  <si>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</si>
  <si>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</si>
  <si>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</si>
  <si>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</si>
  <si>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</si>
  <si>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</si>
  <si>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</si>
  <si>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</si>
  <si>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</si>
  <si>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</si>
  <si>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</si>
  <si>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</si>
  <si>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</si>
  <si>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</si>
  <si>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</si>
  <si>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</si>
  <si>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</si>
  <si>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</si>
  <si>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</si>
  <si>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</si>
  <si>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</si>
  <si>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</si>
  <si>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</si>
  <si>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</si>
  <si>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</si>
  <si>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</si>
  <si>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</si>
  <si>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</si>
  <si>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</si>
  <si>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</si>
  <si>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</si>
  <si>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</si>
  <si>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</si>
  <si>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</si>
  <si>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</si>
  <si>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</si>
  <si>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</si>
  <si>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</si>
  <si>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</si>
  <si>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</si>
  <si>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</si>
  <si>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</si>
  <si>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</si>
  <si>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</si>
  <si>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</si>
  <si>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</si>
  <si>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</si>
  <si>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</si>
  <si>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</si>
  <si>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</si>
  <si>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</si>
  <si>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</si>
  <si>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</si>
  <si>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</si>
  <si>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</si>
  <si>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</si>
  <si>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</si>
  <si>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</si>
  <si>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</si>
  <si>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</si>
  <si>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</si>
  <si>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</si>
  <si>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</si>
  <si>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</si>
  <si>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</si>
  <si>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</si>
  <si>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</si>
  <si>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</si>
  <si>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</si>
  <si>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</si>
  <si>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</si>
  <si>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</si>
  <si>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</si>
  <si>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</si>
  <si>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</si>
  <si>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</si>
  <si>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</si>
  <si>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</si>
  <si>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</si>
  <si>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</si>
  <si>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</si>
  <si>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</si>
  <si>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</si>
  <si>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</si>
  <si>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</si>
  <si>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</si>
  <si>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</si>
  <si>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</si>
  <si>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</si>
  <si>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</si>
  <si>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</si>
  <si>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</si>
  <si>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</si>
  <si>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</si>
  <si>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</si>
  <si>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</si>
  <si>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</si>
  <si>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</si>
  <si>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</si>
  <si>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</si>
  <si>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</si>
  <si>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</si>
  <si>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</si>
  <si>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</si>
  <si>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</si>
  <si>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</si>
  <si>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</si>
  <si>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</si>
  <si>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</si>
  <si>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</si>
  <si>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</si>
  <si>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</si>
  <si>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</si>
  <si>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</si>
  <si>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</si>
  <si>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</si>
  <si>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</si>
  <si>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</si>
  <si>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</si>
  <si>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</si>
  <si>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</si>
  <si>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</si>
  <si>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</si>
  <si>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</si>
  <si>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</si>
  <si>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</si>
  <si>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</si>
  <si>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</si>
  <si>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</si>
  <si>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</si>
  <si>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</si>
  <si>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</si>
  <si>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</si>
  <si>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</si>
  <si>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</si>
  <si>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</si>
  <si>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</si>
  <si>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</si>
  <si>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</si>
  <si>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</si>
  <si>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</si>
  <si>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</si>
  <si>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</si>
  <si>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</si>
  <si>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</si>
  <si>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</si>
  <si>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</si>
  <si>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</si>
  <si>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</si>
  <si>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</si>
  <si>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</si>
  <si>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</si>
  <si>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</si>
  <si>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</si>
  <si>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</si>
  <si>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</si>
  <si>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</si>
  <si>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</si>
  <si>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</si>
  <si>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</si>
  <si>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</si>
  <si>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</si>
  <si>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</si>
  <si>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</si>
  <si>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</si>
  <si>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</si>
  <si>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</si>
  <si>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</si>
  <si>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</si>
  <si>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</si>
  <si>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</si>
  <si>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</si>
  <si>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</si>
  <si>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</si>
  <si>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</si>
  <si>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</si>
  <si>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</si>
  <si>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</si>
  <si>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</si>
  <si>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</si>
  <si>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</si>
  <si>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</si>
  <si>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</si>
  <si>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</si>
  <si>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</si>
  <si>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</si>
  <si>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</si>
  <si>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</si>
  <si>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</si>
  <si>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</si>
  <si>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</si>
  <si>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</si>
  <si>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</si>
  <si>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</si>
  <si>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</si>
  <si>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</si>
  <si>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</si>
  <si>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</si>
  <si>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</si>
  <si>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</si>
  <si>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</si>
  <si>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</si>
  <si>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</si>
  <si>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</si>
  <si>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</si>
  <si>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</si>
  <si>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</si>
  <si>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</si>
  <si>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</si>
  <si>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</si>
  <si>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</si>
  <si>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</si>
  <si>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</si>
  <si>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</si>
  <si>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</si>
  <si>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</si>
  <si>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</si>
  <si>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</si>
  <si>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</si>
  <si>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</si>
  <si>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</si>
  <si>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</si>
  <si>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</si>
  <si>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</si>
  <si>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</si>
  <si>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</si>
  <si>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</si>
  <si>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</si>
  <si>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</si>
  <si>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</si>
  <si>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</si>
  <si>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</si>
  <si>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</si>
  <si>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</si>
  <si>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</si>
  <si>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</si>
  <si>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</si>
  <si>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</si>
  <si>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</si>
  <si>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</si>
  <si>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</si>
  <si>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</si>
  <si>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</si>
  <si>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</si>
  <si>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</si>
  <si>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</si>
  <si>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</si>
  <si>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</si>
  <si>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</si>
  <si>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</si>
  <si>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</si>
  <si>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</si>
  <si>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</si>
  <si>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</si>
  <si>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</si>
  <si>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</si>
  <si>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</si>
  <si>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</si>
  <si>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</si>
  <si>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</si>
  <si>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</si>
  <si>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</si>
  <si>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</si>
  <si>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</si>
  <si>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</si>
  <si>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</si>
  <si>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</si>
  <si>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</si>
  <si>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</si>
  <si>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</si>
  <si>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</si>
  <si>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</si>
  <si>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</si>
  <si>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</si>
  <si>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</si>
  <si>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</si>
  <si>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</si>
  <si>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</si>
  <si>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</si>
  <si>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</si>
  <si>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</si>
  <si>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</si>
  <si>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</si>
  <si>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</si>
  <si>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</si>
  <si>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</si>
  <si>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</si>
  <si>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</si>
  <si>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</si>
  <si>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</si>
  <si>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</si>
  <si>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</si>
  <si>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</si>
  <si>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</si>
  <si>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</si>
  <si>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</si>
  <si>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</si>
  <si>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</si>
  <si>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</si>
  <si>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</si>
  <si>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</si>
  <si>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</si>
  <si>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</si>
  <si>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</si>
  <si>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</si>
  <si>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</si>
  <si>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</si>
  <si>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</si>
  <si>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</si>
  <si>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</si>
  <si>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</si>
  <si>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</si>
  <si>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</si>
  <si>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</si>
  <si>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</si>
  <si>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</si>
  <si>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</si>
  <si>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</si>
  <si>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</si>
  <si>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</si>
  <si>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</si>
  <si>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</si>
  <si>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</si>
  <si>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</si>
  <si>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</si>
  <si>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</si>
  <si>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</si>
  <si>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</si>
  <si>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</si>
  <si>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</si>
  <si>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</si>
  <si>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</si>
  <si>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</si>
  <si>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</si>
  <si>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</si>
  <si>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</si>
  <si>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</si>
  <si>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</si>
  <si>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</si>
  <si>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</si>
  <si>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</si>
  <si>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</si>
  <si>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</si>
  <si>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</si>
  <si>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</si>
  <si>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</si>
  <si>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</si>
  <si>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</si>
  <si>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</si>
  <si>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</si>
  <si>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</si>
  <si>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</si>
  <si>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</si>
  <si>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</si>
  <si>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</si>
  <si>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</si>
  <si>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</si>
  <si>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</si>
  <si>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</si>
  <si>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</si>
  <si>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</si>
  <si>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</si>
  <si>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</si>
  <si>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</si>
  <si>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</si>
  <si>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</si>
  <si>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</si>
  <si>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</si>
  <si>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</si>
  <si>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</si>
  <si>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</si>
  <si>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</si>
  <si>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</si>
  <si>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</si>
  <si>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</si>
  <si>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</si>
  <si>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</si>
  <si>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</si>
  <si>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</si>
  <si>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</si>
  <si>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</si>
  <si>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</si>
  <si>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</si>
  <si>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</si>
  <si>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</si>
  <si>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</si>
  <si>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</si>
  <si>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</si>
  <si>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</si>
  <si>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</si>
  <si>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</si>
  <si>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</si>
  <si>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</si>
  <si>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</si>
  <si>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</si>
  <si>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</si>
  <si>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</si>
  <si>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</si>
  <si>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</si>
  <si>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</si>
  <si>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</si>
  <si>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</si>
  <si>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</si>
  <si>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</si>
  <si>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</si>
  <si>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</si>
  <si>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</si>
  <si>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</si>
  <si>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</si>
  <si>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</si>
  <si>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</si>
  <si>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</si>
  <si>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</si>
  <si>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</si>
  <si>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</si>
  <si>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</si>
  <si>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</si>
  <si>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</si>
  <si>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</si>
  <si>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</si>
  <si>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</si>
  <si>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</si>
  <si>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</si>
  <si>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</si>
  <si>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</si>
  <si>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</si>
  <si>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</si>
  <si>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</si>
  <si>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</si>
  <si>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</si>
  <si>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</si>
  <si>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</si>
  <si>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</si>
  <si>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</si>
  <si>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</si>
  <si>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</si>
  <si>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</si>
  <si>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</si>
  <si>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</si>
  <si>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</si>
  <si>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</si>
  <si>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</si>
  <si>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</si>
  <si>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</si>
  <si>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</si>
  <si>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</si>
  <si>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</si>
  <si>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</si>
  <si>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</si>
  <si>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</si>
  <si>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</si>
  <si>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</si>
  <si>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</si>
  <si>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</si>
  <si>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</si>
  <si>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</si>
  <si>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</si>
  <si>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</si>
  <si>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</si>
  <si>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</si>
  <si>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</si>
  <si>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</si>
  <si>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</si>
  <si>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</si>
  <si>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</si>
  <si>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</si>
  <si>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</si>
  <si>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</si>
  <si>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</si>
  <si>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</si>
  <si>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</si>
  <si>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</si>
  <si>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</si>
  <si>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</si>
  <si>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</si>
  <si>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</si>
  <si>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</si>
  <si>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</si>
  <si>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</si>
  <si>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</si>
  <si>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</si>
  <si>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</si>
  <si>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</si>
  <si>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</si>
  <si>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</si>
  <si>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</si>
  <si>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</si>
  <si>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</si>
  <si>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</si>
  <si>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</si>
  <si>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</si>
  <si>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</si>
  <si>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</si>
  <si>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</si>
  <si>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</si>
  <si>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</si>
  <si>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</si>
  <si>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</si>
  <si>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</si>
  <si>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</si>
  <si>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</si>
  <si>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</si>
  <si>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</si>
  <si>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</si>
  <si>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</si>
  <si>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</si>
  <si>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</si>
  <si>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</si>
  <si>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</si>
  <si>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</si>
  <si>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</si>
  <si>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</si>
  <si>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</si>
  <si>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</si>
  <si>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</si>
  <si>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</si>
  <si>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</si>
  <si>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</si>
  <si>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</si>
  <si>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</si>
  <si>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</si>
  <si>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</si>
  <si>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</si>
  <si>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</si>
  <si>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</si>
  <si>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</si>
  <si>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</si>
  <si>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</si>
  <si>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</si>
  <si>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</si>
  <si>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</si>
  <si>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</si>
  <si>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</si>
  <si>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</si>
  <si>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</si>
  <si>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</si>
  <si>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</si>
  <si>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</si>
  <si>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</si>
  <si>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</si>
  <si>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</si>
  <si>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</si>
  <si>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</si>
  <si>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</si>
  <si>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</si>
  <si>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</si>
  <si>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</si>
  <si>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</si>
  <si>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</si>
  <si>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</si>
  <si>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</si>
  <si>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</si>
  <si>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</si>
  <si>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</si>
  <si>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</si>
  <si>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</si>
  <si>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</si>
  <si>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</si>
  <si>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</si>
  <si>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</si>
  <si>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</si>
  <si>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</si>
  <si>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</si>
  <si>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</si>
  <si>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</si>
  <si>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</si>
  <si>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</si>
  <si>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</si>
  <si>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</si>
  <si>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</si>
  <si>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</si>
  <si>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</si>
  <si>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</si>
  <si>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</si>
  <si>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</si>
  <si>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</si>
  <si>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</si>
  <si>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</si>
  <si>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</si>
  <si>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</si>
  <si>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</si>
  <si>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</si>
  <si>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</si>
  <si>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</si>
  <si>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</si>
  <si>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</si>
  <si>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</si>
  <si>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</si>
  <si>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</si>
  <si>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</si>
  <si>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</si>
  <si>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</si>
  <si>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</si>
  <si>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</si>
  <si>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</si>
  <si>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</si>
  <si>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</si>
  <si>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</si>
  <si>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</si>
  <si>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</si>
  <si>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</si>
  <si>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</si>
  <si>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</si>
  <si>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</si>
  <si>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</si>
  <si>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</si>
  <si>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</si>
  <si>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</si>
  <si>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</si>
  <si>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</si>
  <si>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</si>
  <si>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</si>
  <si>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</si>
  <si>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</si>
  <si>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</si>
  <si>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</si>
  <si>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</si>
  <si>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</si>
  <si>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</si>
  <si>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</si>
  <si>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</si>
  <si>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</si>
  <si>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</si>
  <si>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</si>
  <si>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</si>
  <si>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</si>
  <si>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</si>
  <si>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</si>
  <si>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</si>
  <si>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</si>
  <si>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</si>
  <si>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</si>
  <si>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</si>
  <si>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</si>
  <si>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</si>
  <si>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</si>
  <si>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</si>
  <si>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</si>
  <si>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</si>
  <si>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</si>
  <si>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</si>
  <si>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</si>
  <si>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</si>
  <si>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</si>
  <si>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</si>
  <si>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</si>
  <si>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</si>
  <si>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</si>
  <si>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</si>
  <si>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</si>
  <si>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</si>
  <si>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</si>
  <si>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</si>
  <si>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</si>
  <si>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</si>
  <si>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</si>
  <si>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</si>
  <si>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</si>
  <si>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</si>
  <si>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</si>
  <si>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</si>
  <si>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</si>
  <si>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</si>
  <si>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</si>
  <si>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</si>
  <si>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</si>
  <si>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</si>
  <si>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</si>
  <si>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</si>
  <si>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</si>
  <si>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</si>
  <si>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</si>
  <si>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</si>
  <si>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</si>
  <si>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</si>
  <si>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</si>
  <si>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</si>
  <si>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</si>
  <si>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</si>
  <si>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</si>
  <si>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</si>
  <si>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</si>
  <si>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</si>
  <si>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</si>
  <si>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</si>
  <si>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</si>
  <si>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</si>
  <si>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</si>
  <si>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</si>
  <si>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</si>
  <si>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</si>
  <si>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</si>
  <si>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</si>
  <si>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</si>
  <si>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</si>
  <si>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</si>
  <si>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</si>
  <si>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</si>
  <si>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</si>
  <si>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</si>
  <si>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</si>
  <si>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</si>
  <si>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</si>
  <si>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</si>
  <si>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</si>
  <si>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</si>
  <si>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</si>
  <si>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</si>
  <si>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</si>
  <si>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</si>
  <si>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</si>
  <si>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</si>
  <si>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</si>
  <si>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</si>
  <si>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</si>
  <si>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</si>
  <si>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</si>
  <si>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</si>
  <si>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</si>
  <si>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</si>
  <si>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</si>
  <si>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</si>
  <si>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</si>
  <si>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</si>
  <si>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</si>
  <si>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</si>
  <si>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</si>
  <si>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</si>
  <si>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</si>
  <si>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</si>
  <si>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</si>
  <si>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</si>
  <si>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</si>
  <si>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</si>
  <si>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</si>
  <si>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</si>
  <si>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</si>
  <si>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</si>
  <si>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</si>
  <si>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</si>
  <si>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</si>
  <si>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</si>
  <si>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</si>
  <si>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</si>
  <si>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</si>
  <si>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</si>
  <si>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</si>
  <si>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</si>
  <si>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</si>
  <si>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</si>
  <si>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</si>
  <si>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</si>
  <si>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</si>
  <si>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</si>
  <si>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</si>
  <si>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</si>
  <si>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</si>
  <si>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</si>
  <si>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</si>
  <si>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</si>
  <si>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</si>
  <si>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</si>
  <si>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</si>
  <si>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</si>
  <si>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</si>
  <si>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</si>
  <si>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</si>
  <si>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</si>
  <si>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</si>
  <si>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</si>
  <si>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</si>
  <si>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</si>
  <si>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</si>
  <si>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</si>
  <si>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</si>
  <si>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</si>
  <si>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</si>
  <si>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</si>
  <si>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</si>
  <si>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</si>
  <si>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</si>
  <si>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</si>
  <si>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</si>
  <si>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</si>
  <si>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</si>
  <si>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</si>
  <si>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</si>
  <si>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</si>
  <si>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</si>
  <si>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</si>
  <si>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</si>
  <si>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</si>
  <si>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</si>
  <si>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</si>
  <si>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</si>
  <si>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</si>
  <si>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</si>
  <si>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</si>
  <si>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</si>
  <si>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</si>
  <si>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</si>
  <si>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</si>
  <si>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</si>
  <si>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</si>
  <si>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</si>
  <si>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</si>
  <si>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</si>
  <si>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</si>
  <si>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</si>
  <si>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</si>
  <si>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</si>
  <si>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</si>
  <si>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</si>
  <si>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</si>
  <si>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</si>
  <si>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</si>
  <si>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</si>
  <si>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</si>
  <si>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</si>
  <si>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</si>
  <si>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</si>
  <si>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</si>
  <si>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</si>
  <si>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</si>
  <si>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</si>
  <si>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</si>
  <si>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</si>
  <si>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</si>
  <si>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</si>
  <si>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</si>
  <si>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</si>
  <si>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</si>
  <si>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</si>
  <si>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</si>
  <si>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</si>
  <si>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</si>
  <si>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</si>
  <si>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</si>
  <si>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</si>
  <si>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</si>
  <si>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</si>
  <si>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</si>
  <si>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</si>
  <si>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</si>
  <si>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</si>
  <si>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</si>
  <si>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</si>
  <si>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</si>
  <si>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</si>
  <si>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</si>
  <si>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</si>
  <si>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</si>
  <si>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</si>
  <si>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</si>
  <si>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</si>
  <si>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</si>
  <si>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</si>
  <si>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</si>
  <si>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</si>
  <si>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</si>
  <si>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</si>
  <si>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</si>
  <si>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</si>
  <si>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</si>
  <si>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</si>
  <si>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</si>
  <si>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</si>
  <si>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</si>
  <si>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</si>
  <si>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</si>
  <si>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</si>
  <si>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</si>
  <si>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</si>
  <si>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</si>
  <si>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</si>
  <si>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</si>
  <si>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</si>
  <si>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</si>
  <si>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</si>
  <si>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</si>
  <si>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</si>
  <si>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</si>
  <si>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</si>
  <si>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</si>
  <si>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</si>
  <si>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</si>
  <si>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</si>
  <si>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</si>
  <si>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</si>
  <si>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</si>
  <si>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</si>
  <si>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</si>
  <si>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</si>
  <si>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</si>
  <si>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</si>
  <si>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</si>
  <si>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</si>
  <si>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</si>
  <si>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</si>
  <si>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</si>
  <si>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</si>
  <si>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</si>
  <si>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</si>
  <si>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</si>
  <si>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</si>
  <si>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</si>
  <si>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</si>
  <si>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</si>
  <si>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</si>
  <si>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</si>
  <si>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</si>
  <si>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</si>
  <si>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</si>
  <si>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</si>
  <si>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</si>
  <si>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</si>
  <si>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</si>
  <si>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</si>
  <si>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</si>
  <si>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</si>
  <si>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</si>
  <si>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</si>
  <si>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</si>
  <si>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</si>
  <si>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</si>
  <si>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</si>
  <si>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</si>
  <si>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</si>
  <si>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</si>
  <si>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</si>
  <si>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</si>
  <si>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</si>
  <si>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</si>
  <si>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</si>
  <si>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</si>
  <si>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</si>
  <si>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</si>
  <si>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</si>
  <si>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</si>
  <si>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</si>
  <si>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</si>
  <si>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</si>
  <si>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</si>
  <si>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</si>
  <si>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</si>
  <si>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</si>
  <si>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</si>
  <si>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</si>
  <si>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</si>
  <si>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</si>
  <si>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</si>
  <si>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</si>
  <si>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</si>
  <si>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</si>
  <si>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</si>
  <si>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</si>
  <si>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</si>
  <si>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</si>
  <si>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</si>
  <si>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</si>
  <si>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</si>
  <si>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</si>
  <si>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</si>
  <si>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</si>
  <si>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</si>
  <si>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</si>
  <si>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</si>
  <si>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</si>
  <si>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</si>
  <si>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</si>
  <si>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</si>
  <si>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</si>
  <si>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</si>
  <si>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</si>
  <si>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</si>
  <si>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</si>
  <si>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</si>
  <si>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</si>
  <si>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</si>
  <si>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</si>
  <si>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</si>
  <si>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</si>
  <si>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</si>
  <si>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</si>
  <si>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</si>
  <si>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</si>
  <si>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</si>
  <si>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</si>
  <si>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</si>
  <si>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</si>
  <si>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</si>
  <si>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</si>
  <si>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</si>
  <si>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</si>
  <si>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</si>
  <si>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</si>
  <si>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</si>
  <si>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</si>
  <si>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</si>
  <si>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</si>
  <si>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</si>
  <si>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</si>
  <si>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</si>
  <si>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</si>
  <si>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</si>
  <si>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</si>
  <si>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</si>
  <si>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</si>
  <si>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</si>
  <si>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</si>
  <si>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</si>
  <si>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</si>
  <si>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</si>
  <si>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</si>
  <si>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</si>
  <si>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</si>
  <si>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</si>
  <si>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</si>
  <si>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</si>
  <si>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</si>
  <si>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</si>
  <si>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</si>
  <si>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</si>
  <si>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</si>
  <si>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</si>
  <si>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</si>
  <si>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</si>
  <si>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</si>
  <si>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</si>
  <si>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</si>
  <si>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</si>
  <si>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</si>
  <si>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</si>
  <si>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</si>
  <si>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</si>
  <si>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</si>
  <si>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</si>
  <si>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</si>
  <si>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</si>
  <si>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</si>
  <si>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</si>
  <si>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</si>
  <si>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</si>
  <si>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</si>
  <si>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</si>
  <si>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</si>
  <si>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</si>
  <si>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</si>
  <si>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</si>
  <si>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</si>
  <si>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</si>
  <si>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</si>
  <si>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</si>
  <si>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</si>
  <si>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</si>
  <si>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</si>
  <si>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</si>
  <si>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</si>
  <si>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</si>
  <si>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</si>
  <si>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</si>
  <si>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</si>
  <si>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</si>
  <si>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</si>
  <si>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</si>
  <si>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</si>
  <si>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</si>
  <si>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</si>
  <si>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</si>
  <si>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</si>
  <si>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</si>
  <si>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</si>
  <si>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</si>
  <si>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</si>
  <si>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</si>
  <si>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</si>
  <si>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</si>
  <si>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</si>
  <si>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</si>
  <si>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</si>
  <si>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</si>
  <si>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</si>
  <si>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</si>
  <si>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</si>
  <si>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</si>
  <si>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</si>
  <si>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</si>
  <si>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</si>
  <si>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</si>
  <si>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</si>
  <si>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</si>
  <si>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</si>
  <si>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</si>
  <si>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</si>
  <si>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</si>
  <si>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</si>
  <si>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</si>
  <si>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</si>
  <si>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</si>
  <si>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</si>
  <si>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</si>
  <si>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</si>
  <si>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</si>
  <si>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</si>
  <si>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</si>
  <si>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</si>
  <si>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</si>
  <si>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</si>
  <si>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</si>
  <si>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</si>
  <si>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</si>
  <si>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</si>
  <si>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</si>
  <si>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</si>
  <si>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</si>
  <si>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</si>
  <si>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</si>
  <si>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</si>
  <si>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</si>
  <si>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</si>
  <si>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</si>
  <si>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</si>
  <si>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</si>
  <si>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</si>
  <si>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</si>
  <si>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</si>
  <si>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</si>
  <si>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</si>
  <si>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</si>
  <si>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</si>
  <si>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</si>
  <si>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</si>
  <si>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</si>
  <si>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</si>
  <si>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</si>
  <si>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</si>
  <si>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</si>
  <si>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</si>
  <si>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</si>
  <si>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</si>
  <si>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</si>
  <si>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</si>
  <si>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</si>
  <si>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</si>
  <si>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</si>
  <si>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</si>
  <si>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</si>
  <si>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</si>
  <si>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</si>
  <si>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</si>
  <si>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</si>
  <si>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</si>
  <si>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</si>
  <si>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</si>
  <si>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</si>
  <si>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</si>
  <si>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</si>
  <si>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</si>
  <si>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</si>
  <si>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</si>
  <si>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</si>
  <si>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</si>
  <si>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</si>
  <si>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</si>
  <si>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</si>
  <si>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</si>
  <si>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</si>
  <si>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</si>
  <si>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</si>
  <si>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</si>
  <si>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</si>
  <si>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</si>
  <si>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</si>
  <si>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</si>
  <si>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</si>
  <si>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</si>
  <si>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</si>
  <si>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</si>
  <si>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</si>
  <si>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</si>
  <si>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</si>
  <si>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</si>
  <si>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</si>
  <si>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</si>
  <si>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</si>
  <si>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</si>
  <si>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</si>
  <si>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</si>
  <si>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</si>
  <si>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</si>
  <si>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</si>
  <si>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</si>
  <si>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</si>
  <si>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</si>
  <si>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</si>
  <si>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</si>
  <si>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</si>
  <si>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</si>
  <si>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</si>
  <si>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</si>
  <si>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</si>
  <si>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</si>
  <si>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</si>
  <si>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</si>
  <si>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</si>
  <si>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</si>
  <si>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</si>
  <si>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</si>
  <si>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</si>
  <si>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</si>
  <si>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</si>
  <si>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</si>
  <si>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</si>
  <si>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</si>
  <si>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</si>
  <si>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</si>
  <si>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</si>
  <si>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</si>
  <si>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</si>
  <si>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</si>
  <si>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</si>
  <si>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</si>
  <si>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</si>
  <si>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</si>
  <si>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</si>
  <si>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</si>
  <si>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</si>
  <si>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</si>
  <si>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</si>
  <si>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</si>
  <si>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</si>
  <si>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</si>
  <si>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</si>
  <si>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</si>
  <si>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</si>
  <si>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</si>
  <si>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</si>
  <si>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</si>
  <si>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</si>
  <si>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</si>
  <si>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</si>
  <si>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</si>
  <si>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</si>
  <si>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</si>
  <si>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</si>
  <si>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</si>
  <si>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</si>
  <si>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</si>
  <si>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</si>
  <si>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</si>
  <si>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</si>
  <si>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</si>
  <si>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</si>
  <si>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</si>
  <si>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</si>
  <si>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</si>
  <si>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</si>
  <si>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</si>
  <si>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</si>
  <si>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</si>
  <si>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</si>
  <si>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</si>
  <si>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</si>
  <si>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</si>
  <si>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</si>
  <si>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</si>
  <si>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</si>
  <si>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</si>
  <si>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</si>
  <si>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</si>
  <si>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</si>
  <si>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</si>
  <si>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</si>
  <si>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</si>
  <si>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</si>
  <si>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</si>
  <si>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</si>
  <si>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</si>
  <si>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</si>
  <si>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</si>
  <si>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</si>
  <si>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</si>
  <si>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</si>
  <si>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</si>
  <si>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</si>
  <si>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</si>
  <si>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</si>
  <si>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</si>
  <si>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</si>
  <si>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</si>
  <si>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</si>
  <si>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</si>
  <si>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</si>
  <si>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</si>
  <si>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</si>
  <si>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</si>
  <si>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</si>
  <si>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</si>
  <si>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</si>
  <si>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</si>
  <si>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</si>
  <si>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</si>
  <si>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</si>
  <si>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</si>
  <si>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</si>
  <si>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</si>
  <si>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</si>
  <si>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</si>
  <si>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</si>
  <si>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</si>
  <si>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</si>
  <si>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</si>
  <si>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</si>
  <si>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</si>
  <si>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</si>
  <si>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</si>
  <si>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</si>
  <si>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</si>
  <si>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</si>
  <si>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</si>
  <si>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</si>
  <si>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</si>
  <si>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</si>
  <si>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</si>
  <si>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</si>
  <si>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</si>
  <si>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</si>
  <si>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</si>
  <si>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</si>
  <si>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</si>
  <si>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</si>
  <si>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</si>
  <si>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</si>
  <si>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</si>
  <si>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</si>
  <si>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</si>
  <si>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</si>
  <si>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</si>
  <si>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</si>
  <si>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</si>
  <si>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</si>
  <si>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</si>
  <si>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</si>
  <si>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</si>
  <si>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</si>
  <si>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</si>
  <si>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</si>
  <si>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</si>
  <si>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</si>
  <si>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</si>
  <si>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</si>
  <si>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</si>
  <si>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</si>
  <si>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</si>
  <si>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</si>
  <si>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</si>
  <si>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</si>
  <si>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</si>
  <si>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</si>
  <si>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</si>
  <si>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</si>
  <si>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</si>
  <si>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</si>
  <si>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</si>
  <si>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</si>
  <si>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</si>
  <si>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</si>
  <si>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</si>
  <si>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</si>
  <si>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</si>
  <si>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</si>
  <si>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</si>
  <si>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</si>
  <si>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</si>
  <si>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</si>
  <si>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</si>
  <si>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</si>
  <si>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</si>
  <si>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</si>
  <si>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</si>
  <si>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</si>
  <si>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</si>
  <si>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</si>
  <si>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</si>
  <si>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</si>
  <si>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</si>
  <si>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</si>
  <si>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</si>
  <si>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</si>
  <si>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</si>
  <si>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</si>
  <si>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</si>
  <si>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</si>
  <si>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</si>
  <si>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</si>
  <si>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</si>
  <si>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</si>
  <si>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</si>
  <si>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</si>
  <si>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</si>
  <si>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</si>
  <si>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</si>
  <si>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</si>
  <si>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</si>
  <si>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</si>
  <si>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</si>
  <si>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</si>
  <si>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</si>
  <si>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</si>
  <si>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</si>
  <si>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</si>
  <si>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</si>
  <si>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</si>
  <si>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</si>
  <si>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</si>
  <si>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</si>
  <si>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</si>
  <si>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</si>
  <si>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</si>
  <si>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</si>
  <si>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</si>
  <si>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</si>
  <si>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</si>
  <si>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</si>
  <si>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</si>
  <si>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</si>
  <si>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</si>
  <si>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</si>
  <si>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</si>
  <si>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</si>
  <si>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</si>
  <si>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</si>
  <si>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</si>
  <si>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</si>
  <si>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</si>
  <si>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</si>
  <si>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</si>
  <si>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</si>
  <si>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</si>
  <si>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</si>
  <si>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</si>
  <si>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</si>
  <si>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</si>
  <si>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</si>
  <si>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</si>
  <si>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</si>
  <si>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</si>
  <si>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</si>
  <si>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</si>
  <si>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</si>
  <si>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</si>
  <si>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</si>
  <si>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</si>
  <si>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</si>
  <si>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</si>
  <si>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</si>
  <si>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</si>
  <si>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</si>
  <si>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</si>
  <si>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</si>
  <si>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</si>
  <si>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</si>
  <si>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</si>
  <si>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</si>
  <si>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</si>
  <si>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</si>
  <si>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</si>
  <si>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</si>
  <si>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</si>
  <si>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</si>
  <si>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</si>
  <si>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</si>
  <si>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</si>
  <si>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</si>
  <si>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</si>
  <si>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</si>
  <si>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</si>
  <si>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</si>
  <si>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</si>
  <si>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</si>
  <si>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</si>
  <si>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</si>
  <si>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</si>
  <si>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</si>
  <si>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</si>
  <si>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</si>
  <si>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</si>
  <si>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</si>
  <si>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</si>
  <si>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</si>
  <si>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</si>
  <si>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</si>
  <si>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</si>
  <si>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</si>
  <si>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</si>
  <si>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</si>
  <si>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</si>
  <si>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</si>
  <si>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</si>
  <si>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</si>
  <si>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</si>
  <si>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</si>
  <si>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</si>
  <si>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</si>
  <si>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</si>
  <si>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</si>
  <si>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</si>
  <si>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</si>
  <si>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</si>
  <si>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</si>
  <si>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</si>
  <si>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</si>
  <si>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</si>
  <si>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</si>
  <si>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</si>
  <si>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</si>
  <si>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</si>
  <si>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</si>
  <si>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</si>
  <si>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</si>
  <si>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</si>
  <si>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</si>
  <si>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</si>
  <si>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</si>
  <si>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</si>
  <si>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</si>
  <si>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</si>
  <si>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</si>
  <si>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</si>
  <si>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</si>
  <si>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</si>
  <si>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</si>
  <si>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</si>
  <si>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</si>
  <si>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</si>
  <si>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</si>
  <si>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</si>
  <si>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</si>
  <si>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</si>
  <si>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</si>
  <si>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</si>
  <si>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</si>
  <si>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</si>
  <si>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</si>
  <si>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</si>
  <si>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</si>
  <si>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</si>
  <si>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</si>
  <si>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</si>
  <si>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</si>
  <si>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</si>
  <si>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</si>
  <si>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</si>
  <si>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</si>
  <si>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</si>
  <si>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</si>
  <si>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</si>
  <si>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</si>
  <si>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</si>
  <si>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</si>
  <si>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</si>
  <si>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</si>
  <si>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</si>
  <si>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</si>
  <si>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</si>
  <si>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</si>
  <si>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</si>
  <si>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</si>
  <si>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</si>
  <si>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</si>
  <si>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</si>
  <si>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</si>
  <si>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</si>
  <si>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</si>
  <si>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</si>
  <si>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</si>
  <si>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</si>
  <si>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</si>
  <si>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</si>
  <si>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</si>
  <si>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</si>
  <si>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</si>
  <si>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</si>
  <si>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</si>
  <si>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</si>
  <si>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</si>
  <si>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</si>
  <si>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</si>
  <si>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</si>
  <si>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</si>
  <si>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</si>
  <si>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</si>
  <si>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</si>
  <si>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</si>
  <si>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</si>
  <si>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</si>
  <si>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</si>
  <si>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</si>
  <si>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</si>
  <si>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</si>
  <si>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</si>
  <si>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</si>
  <si>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</si>
  <si>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</si>
  <si>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</si>
  <si>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</si>
  <si>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</si>
  <si>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</si>
  <si>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</si>
  <si>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</si>
  <si>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</si>
  <si>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</si>
  <si>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</si>
  <si>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</si>
  <si>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</si>
  <si>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</si>
  <si>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</si>
  <si>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</si>
  <si>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</si>
  <si>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</si>
  <si>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</si>
  <si>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</si>
  <si>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</si>
  <si>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</si>
  <si>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</si>
  <si>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</si>
  <si>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</si>
  <si>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</si>
  <si>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</si>
  <si>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</si>
  <si>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</si>
  <si>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</si>
  <si>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</si>
  <si>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</si>
  <si>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</si>
  <si>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</si>
  <si>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</si>
  <si>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</si>
  <si>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</si>
  <si>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</si>
  <si>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</si>
  <si>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</si>
  <si>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</si>
  <si>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</si>
  <si>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</si>
  <si>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</si>
  <si>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</si>
  <si>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</si>
  <si>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</si>
  <si>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</si>
  <si>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</si>
  <si>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</si>
  <si>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</si>
  <si>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</si>
  <si>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</si>
  <si>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</si>
  <si>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</si>
  <si>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</si>
  <si>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</si>
  <si>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</si>
  <si>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</si>
  <si>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</si>
  <si>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</si>
  <si>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</si>
  <si>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</si>
  <si>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</si>
  <si>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</si>
  <si>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</si>
  <si>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</si>
  <si>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</si>
  <si>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</si>
  <si>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</si>
  <si>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</si>
  <si>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</si>
  <si>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</si>
  <si>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</si>
  <si>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</si>
  <si>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</si>
  <si>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</si>
  <si>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</si>
  <si>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</si>
  <si>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</si>
  <si>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</si>
  <si>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</si>
  <si>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</si>
  <si>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</si>
  <si>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</si>
  <si>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</si>
  <si>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</si>
  <si>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</si>
  <si>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</si>
  <si>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</si>
  <si>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</si>
  <si>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</si>
  <si>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</si>
  <si>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</si>
  <si>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</si>
  <si>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</si>
  <si>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</si>
  <si>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</si>
  <si>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</si>
  <si>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</si>
  <si>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</si>
  <si>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</si>
  <si>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</si>
  <si>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</si>
  <si>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</si>
  <si>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</si>
  <si>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</si>
  <si>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</si>
  <si>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</si>
  <si>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</si>
  <si>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</si>
  <si>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</si>
  <si>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</si>
  <si>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</si>
  <si>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</si>
  <si>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</si>
  <si>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</si>
  <si>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</si>
  <si>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</si>
  <si>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</si>
  <si>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</si>
  <si>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</si>
  <si>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</si>
  <si>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</si>
  <si>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</si>
  <si>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</si>
  <si>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</si>
  <si>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</si>
  <si>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</si>
  <si>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</si>
  <si>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</si>
  <si>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</si>
  <si>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</si>
  <si>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</si>
  <si>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</si>
  <si>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</si>
  <si>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</si>
  <si>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</si>
  <si>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</si>
  <si>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</si>
  <si>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</si>
  <si>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</si>
  <si>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</si>
  <si>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</si>
  <si>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</si>
  <si>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</si>
  <si>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</si>
  <si>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</si>
  <si>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</si>
  <si>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</si>
  <si>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</si>
  <si>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</si>
  <si>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</si>
  <si>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</si>
  <si>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</si>
  <si>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</si>
  <si>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</si>
  <si>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</si>
  <si>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</si>
  <si>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</si>
  <si>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</si>
  <si>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</si>
  <si>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</si>
  <si>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</si>
  <si>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</si>
  <si>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</si>
  <si>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</si>
  <si>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</si>
  <si>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</si>
  <si>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</si>
  <si>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</si>
  <si>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</si>
  <si>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</si>
  <si>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</si>
  <si>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</si>
  <si>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</si>
  <si>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</si>
  <si>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</si>
  <si>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</si>
  <si>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</si>
  <si>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</si>
  <si>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</si>
  <si>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</si>
  <si>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</si>
  <si>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</si>
  <si>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</si>
  <si>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</si>
  <si>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</si>
  <si>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</si>
  <si>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</si>
  <si>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</si>
  <si>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</si>
  <si>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</si>
  <si>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</si>
  <si>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</si>
  <si>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</si>
  <si>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</si>
  <si>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</si>
  <si>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</si>
  <si>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</si>
  <si>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</si>
  <si>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</si>
  <si>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</si>
  <si>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</si>
  <si>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</si>
  <si>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</si>
  <si>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</si>
  <si>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</si>
  <si>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</si>
  <si>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</si>
  <si>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</si>
  <si>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</si>
  <si>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</si>
  <si>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</si>
  <si>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</si>
  <si>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</si>
  <si>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</si>
  <si>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</si>
  <si>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</si>
  <si>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</si>
  <si>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</si>
  <si>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</si>
  <si>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</si>
  <si>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</si>
  <si>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</si>
  <si>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</si>
  <si>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</si>
  <si>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</si>
  <si>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</si>
  <si>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</si>
  <si>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</si>
  <si>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</si>
  <si>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</si>
  <si>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</si>
  <si>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</si>
  <si>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</si>
  <si>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</si>
  <si>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</si>
  <si>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</si>
  <si>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</si>
  <si>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</si>
  <si>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</si>
  <si>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</si>
  <si>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</si>
  <si>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</si>
  <si>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</si>
  <si>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</si>
  <si>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</si>
  <si>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</si>
  <si>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</si>
  <si>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</si>
  <si>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</si>
  <si>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</si>
  <si>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</si>
  <si>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</si>
  <si>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</si>
  <si>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</si>
  <si>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</si>
  <si>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</si>
  <si>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</si>
  <si>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</si>
  <si>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</si>
  <si>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</si>
  <si>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</si>
  <si>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</si>
  <si>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</si>
  <si>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</si>
  <si>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</si>
  <si>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</si>
  <si>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</si>
  <si>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</si>
  <si>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</si>
  <si>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</si>
  <si>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</si>
  <si>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</si>
  <si>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</si>
  <si>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</si>
  <si>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</si>
  <si>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</si>
  <si>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</si>
  <si>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</si>
  <si>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</si>
  <si>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</si>
  <si>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</si>
  <si>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</si>
  <si>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</si>
  <si>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</si>
  <si>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</si>
  <si>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</si>
  <si>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</si>
  <si>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</si>
  <si>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</si>
  <si>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</si>
  <si>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</si>
  <si>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</si>
  <si>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</si>
  <si>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</si>
  <si>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</si>
  <si>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</si>
  <si>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</si>
  <si>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</si>
  <si>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</si>
  <si>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</si>
  <si>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</si>
  <si>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</si>
  <si>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</si>
  <si>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</si>
  <si>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</si>
  <si>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</si>
  <si>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</si>
  <si>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</si>
  <si>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</si>
  <si>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</si>
  <si>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</si>
  <si>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</si>
  <si>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</si>
  <si>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</si>
  <si>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</si>
  <si>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</si>
  <si>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</si>
  <si>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</si>
  <si>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</si>
  <si>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</si>
  <si>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</si>
  <si>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</si>
  <si>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</si>
  <si>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</si>
  <si>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</si>
  <si>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</si>
  <si>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</si>
  <si>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</si>
  <si>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</si>
  <si>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</si>
  <si>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</si>
  <si>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</si>
  <si>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</si>
  <si>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</si>
  <si>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</si>
  <si>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</si>
  <si>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</si>
  <si>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</si>
  <si>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</si>
  <si>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</si>
  <si>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</si>
  <si>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</si>
  <si>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</si>
  <si>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</si>
  <si>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</si>
  <si>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</si>
  <si>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</si>
  <si>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</si>
  <si>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</si>
  <si>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</si>
  <si>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</si>
  <si>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</si>
  <si>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</si>
  <si>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</si>
  <si>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</si>
  <si>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</si>
  <si>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</si>
  <si>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</si>
  <si>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</si>
  <si>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</si>
  <si>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</si>
  <si>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</si>
  <si>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</si>
  <si>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</si>
  <si>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</si>
  <si>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</si>
  <si>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</si>
  <si>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</si>
  <si>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</si>
  <si>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</si>
  <si>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</si>
  <si>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</si>
  <si>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</si>
  <si>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</si>
  <si>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</si>
  <si>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</si>
  <si>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</si>
  <si>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</si>
  <si>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</si>
  <si>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</si>
  <si>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</si>
  <si>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</si>
  <si>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</si>
  <si>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</si>
  <si>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</si>
  <si>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</si>
  <si>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</si>
  <si>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</si>
  <si>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</si>
  <si>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</si>
  <si>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</si>
  <si>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</si>
  <si>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</si>
  <si>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</si>
  <si>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</si>
  <si>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</si>
  <si>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</si>
  <si>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</si>
  <si>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</si>
  <si>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</si>
  <si>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</si>
  <si>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</si>
  <si>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</si>
  <si>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</si>
  <si>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</si>
  <si>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</si>
  <si>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</si>
  <si>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</si>
  <si>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</si>
  <si>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</si>
  <si>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</si>
  <si>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</si>
  <si>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</si>
  <si>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</si>
  <si>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</si>
  <si>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</si>
  <si>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</si>
  <si>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</si>
  <si>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</si>
  <si>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</si>
  <si>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</si>
  <si>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</si>
  <si>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</si>
  <si>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</si>
  <si>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</si>
  <si>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</si>
  <si>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</si>
  <si>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</si>
  <si>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</si>
  <si>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</si>
  <si>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</si>
  <si>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</si>
  <si>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</si>
  <si>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</si>
  <si>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</si>
  <si>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</si>
  <si>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</si>
  <si>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</si>
  <si>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</si>
  <si>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</si>
  <si>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</si>
  <si>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</si>
  <si>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</si>
  <si>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</si>
  <si>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</si>
  <si>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</si>
  <si>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</si>
  <si>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</si>
  <si>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</si>
  <si>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</si>
  <si>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</si>
  <si>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</si>
  <si>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</si>
  <si>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</si>
  <si>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</si>
  <si>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</si>
  <si>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</si>
  <si>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</si>
  <si>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</si>
  <si>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</si>
  <si>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</si>
  <si>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</si>
  <si>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</si>
  <si>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</si>
  <si>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</si>
  <si>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</si>
  <si>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</si>
  <si>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</si>
  <si>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</si>
  <si>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</si>
  <si>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</si>
  <si>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</si>
  <si>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</si>
  <si>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</si>
  <si>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</si>
  <si>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</si>
  <si>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</si>
  <si>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</si>
  <si>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</si>
  <si>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</si>
  <si>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</si>
  <si>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</si>
  <si>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</si>
  <si>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</si>
  <si>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</si>
  <si>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</si>
  <si>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</si>
  <si>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</si>
  <si>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</si>
  <si>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</si>
  <si>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</si>
  <si>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</si>
  <si>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</si>
  <si>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</si>
  <si>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</si>
  <si>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</si>
  <si>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</si>
  <si>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</si>
  <si>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</si>
  <si>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</si>
  <si>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</si>
  <si>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</si>
  <si>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</si>
  <si>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</si>
  <si>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</si>
  <si>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</si>
  <si>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</si>
  <si>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</si>
  <si>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</si>
  <si>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</si>
  <si>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</si>
  <si>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</si>
  <si>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</si>
  <si>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</si>
  <si>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</si>
  <si>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</si>
  <si>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</si>
  <si>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</si>
  <si>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</si>
  <si>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</si>
  <si>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</si>
  <si>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</si>
  <si>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</si>
  <si>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</si>
  <si>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</si>
  <si>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</si>
  <si>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</si>
  <si>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</si>
  <si>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</si>
  <si>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</si>
  <si>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</si>
  <si>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</si>
  <si>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</si>
  <si>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</si>
  <si>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</si>
  <si>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</si>
  <si>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</si>
  <si>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</si>
  <si>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</si>
  <si>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</si>
  <si>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</si>
  <si>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</si>
  <si>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</si>
  <si>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</si>
  <si>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</si>
  <si>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</si>
  <si>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</si>
  <si>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</si>
  <si>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</si>
  <si>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</si>
  <si>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</si>
  <si>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</si>
  <si>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</si>
  <si>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</si>
  <si>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</si>
  <si>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</si>
  <si>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</si>
  <si>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</si>
  <si>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</si>
  <si>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</si>
  <si>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</si>
  <si>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</si>
  <si>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</si>
  <si>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</si>
  <si>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</si>
  <si>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</si>
  <si>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</si>
  <si>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</si>
  <si>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</si>
  <si>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</si>
  <si>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</si>
  <si>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</si>
  <si>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</si>
  <si>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</si>
  <si>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</si>
  <si>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</si>
  <si>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</si>
  <si>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</si>
  <si>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</si>
  <si>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</si>
  <si>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</si>
  <si>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</si>
  <si>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</si>
  <si>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</si>
  <si>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</si>
  <si>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</si>
  <si>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</si>
  <si>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</si>
  <si>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</si>
  <si>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</si>
  <si>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</si>
  <si>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</si>
  <si>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</si>
  <si>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</si>
  <si>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</si>
  <si>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</si>
  <si>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</si>
  <si>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</si>
  <si>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</si>
  <si>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</si>
  <si>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</si>
  <si>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</si>
  <si>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</si>
  <si>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</si>
  <si>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</si>
  <si>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</si>
  <si>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</si>
  <si>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</si>
  <si>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</si>
  <si>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</si>
  <si>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</si>
  <si>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</si>
  <si>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</si>
  <si>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</si>
  <si>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</si>
  <si>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</si>
  <si>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</si>
  <si>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</si>
  <si>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</si>
  <si>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</si>
  <si>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</si>
  <si>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</si>
  <si>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</si>
  <si>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</si>
  <si>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</si>
  <si>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</si>
  <si>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</si>
  <si>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</si>
  <si>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</si>
  <si>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</si>
  <si>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</si>
  <si>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</si>
  <si>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</si>
  <si>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</si>
  <si>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</si>
  <si>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</si>
  <si>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</si>
  <si>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</si>
  <si>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</si>
  <si>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</si>
  <si>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</si>
  <si>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</si>
  <si>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</si>
  <si>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</si>
  <si>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</si>
  <si>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</si>
  <si>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</si>
  <si>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</si>
  <si>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</si>
  <si>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</si>
  <si>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</si>
  <si>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</si>
  <si>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</si>
  <si>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</si>
  <si>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</si>
  <si>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</si>
  <si>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</si>
  <si>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</si>
  <si>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</si>
  <si>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</si>
  <si>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</si>
  <si>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</si>
  <si>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</si>
  <si>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</si>
  <si>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</si>
  <si>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</si>
  <si>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</si>
  <si>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</si>
  <si>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</si>
  <si>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</si>
  <si>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</si>
  <si>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</si>
  <si>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</si>
  <si>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</si>
  <si>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</si>
  <si>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</si>
  <si>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</si>
  <si>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</si>
  <si>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</si>
  <si>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</si>
  <si>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</si>
  <si>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</si>
  <si>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</si>
  <si>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</si>
  <si>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</si>
  <si>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</si>
  <si>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</si>
  <si>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</si>
  <si>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</si>
  <si>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</si>
  <si>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</si>
  <si>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</si>
  <si>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</si>
  <si>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</si>
  <si>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</si>
  <si>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</si>
  <si>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</si>
  <si>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</si>
  <si>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</si>
  <si>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</si>
  <si>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</si>
  <si>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</si>
  <si>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</si>
  <si>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</si>
  <si>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</si>
  <si>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</si>
  <si>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</si>
  <si>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</si>
  <si>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</si>
  <si>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</si>
  <si>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</si>
  <si>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</si>
  <si>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</si>
  <si>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</si>
  <si>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</si>
  <si>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</si>
  <si>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</si>
  <si>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</si>
  <si>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</si>
  <si>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</si>
  <si>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</si>
  <si>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</si>
  <si>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</si>
  <si>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</si>
  <si>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</si>
  <si>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</si>
  <si>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</si>
  <si>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</si>
  <si>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</si>
  <si>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</si>
  <si>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</si>
  <si>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</si>
  <si>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</si>
  <si>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</si>
  <si>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</si>
  <si>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</si>
  <si>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</si>
  <si>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</si>
  <si>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</si>
  <si>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</si>
  <si>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</si>
  <si>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</si>
  <si>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</si>
  <si>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</si>
  <si>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</si>
  <si>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</si>
  <si>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</si>
  <si>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</si>
  <si>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</si>
  <si>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</si>
  <si>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</si>
  <si>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</si>
  <si>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</si>
  <si>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</si>
  <si>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</si>
  <si>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</si>
  <si>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</si>
  <si>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</si>
  <si>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</si>
  <si>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</si>
  <si>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</si>
  <si>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</si>
  <si>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</si>
  <si>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</si>
  <si>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</si>
  <si>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</si>
  <si>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</si>
  <si>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</si>
  <si>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</si>
  <si>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</si>
  <si>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</si>
  <si>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</si>
  <si>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</si>
  <si>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</si>
  <si>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</si>
  <si>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</si>
  <si>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</si>
  <si>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</si>
  <si>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</si>
  <si>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</si>
  <si>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</si>
  <si>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</si>
  <si>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</si>
  <si>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</si>
  <si>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</si>
  <si>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</si>
  <si>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</si>
  <si>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</si>
  <si>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</si>
  <si>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</si>
  <si>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</si>
  <si>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</si>
  <si>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</si>
  <si>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</si>
  <si>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</si>
  <si>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</si>
  <si>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</si>
  <si>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</si>
  <si>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</si>
  <si>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</si>
  <si>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</si>
  <si>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</si>
  <si>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</si>
  <si>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</si>
  <si>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</si>
  <si>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</si>
  <si>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</si>
  <si>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</si>
  <si>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</si>
  <si>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</si>
  <si>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</si>
  <si>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</si>
  <si>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</si>
  <si>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</si>
  <si>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</si>
  <si>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</si>
  <si>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</si>
  <si>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</si>
  <si>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</si>
  <si>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</si>
  <si>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</si>
  <si>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</si>
  <si>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</si>
  <si>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</si>
  <si>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</si>
  <si>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</si>
  <si>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</si>
  <si>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</si>
  <si>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</si>
  <si>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</si>
  <si>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</si>
  <si>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</si>
  <si>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</si>
  <si>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</si>
  <si>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</si>
  <si>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</si>
  <si>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</si>
  <si>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</si>
  <si>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</si>
  <si>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</si>
  <si>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</si>
  <si>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</si>
  <si>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</si>
  <si>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</si>
  <si>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</si>
  <si>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</si>
  <si>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</si>
  <si>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</si>
  <si>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</si>
  <si>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</si>
  <si>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</si>
  <si>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</si>
  <si>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</si>
  <si>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</si>
  <si>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</si>
  <si>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</si>
  <si>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</si>
  <si>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</si>
  <si>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</si>
  <si>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</si>
  <si>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</si>
  <si>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</si>
  <si>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</si>
  <si>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</si>
  <si>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</si>
  <si>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</si>
  <si>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</si>
  <si>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</si>
  <si>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</si>
  <si>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</si>
  <si>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</si>
  <si>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</si>
  <si>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</si>
  <si>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</si>
  <si>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</si>
  <si>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</si>
  <si>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</si>
  <si>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</si>
  <si>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</si>
  <si>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</si>
  <si>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</si>
  <si>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</si>
  <si>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</si>
  <si>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</si>
  <si>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</si>
  <si>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</si>
  <si>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</si>
  <si>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</si>
  <si>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</si>
  <si>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</si>
  <si>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</si>
  <si>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</si>
  <si>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</si>
  <si>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</si>
  <si>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</si>
  <si>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</si>
  <si>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</si>
  <si>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</si>
  <si>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</si>
  <si>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</si>
  <si>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</si>
  <si>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</si>
  <si>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</si>
  <si>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</si>
  <si>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</si>
  <si>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</si>
  <si>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</si>
  <si>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</si>
  <si>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</si>
  <si>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</si>
  <si>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</si>
  <si>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</si>
  <si>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</si>
  <si>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</si>
  <si>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</si>
  <si>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</si>
  <si>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</si>
  <si>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</si>
  <si>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</si>
  <si>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</si>
  <si>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</si>
  <si>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</si>
  <si>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</si>
  <si>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</si>
  <si>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</si>
  <si>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</si>
  <si>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</si>
  <si>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</si>
  <si>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</si>
  <si>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</si>
  <si>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</si>
  <si>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</si>
  <si>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</si>
  <si>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</si>
  <si>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</si>
  <si>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</si>
  <si>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</si>
  <si>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</si>
  <si>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</si>
  <si>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</si>
  <si>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</si>
  <si>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</si>
  <si>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</si>
  <si>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</si>
  <si>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</si>
  <si>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</si>
  <si>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</si>
  <si>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</si>
  <si>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</si>
  <si>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</si>
  <si>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</si>
  <si>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</si>
  <si>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</si>
  <si>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</si>
  <si>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</si>
  <si>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</si>
  <si>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</si>
  <si>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</si>
  <si>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</si>
  <si>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</si>
  <si>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</si>
  <si>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</si>
  <si>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</si>
  <si>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</si>
  <si>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</si>
  <si>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</si>
  <si>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</si>
  <si>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</si>
  <si>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</si>
  <si>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</si>
  <si>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</si>
  <si>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</si>
  <si>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</si>
  <si>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</si>
  <si>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</si>
  <si>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</si>
  <si>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</si>
  <si>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</si>
  <si>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</si>
  <si>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</si>
  <si>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</si>
  <si>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</si>
  <si>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</si>
  <si>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</si>
  <si>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</si>
  <si>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</si>
  <si>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</si>
  <si>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</si>
  <si>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</si>
  <si>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</si>
  <si>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</si>
  <si>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</si>
  <si>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</si>
  <si>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</si>
  <si>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</si>
  <si>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</si>
  <si>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</si>
  <si>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</si>
  <si>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</si>
  <si>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</si>
  <si>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</si>
  <si>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</si>
  <si>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</si>
  <si>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</si>
  <si>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</si>
  <si>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</si>
  <si>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</si>
  <si>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</si>
  <si>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</si>
  <si>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</si>
  <si>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</si>
  <si>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</si>
  <si>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</si>
  <si>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</si>
  <si>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</si>
  <si>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</si>
  <si>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</si>
  <si>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</si>
  <si>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</si>
  <si>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</si>
  <si>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</si>
  <si>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</si>
  <si>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</si>
  <si>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</si>
  <si>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</si>
  <si>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</si>
  <si>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</si>
  <si>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</si>
  <si>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</si>
  <si>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</si>
  <si>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</si>
  <si>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</si>
  <si>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</si>
  <si>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</si>
  <si>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</si>
  <si>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</si>
  <si>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</si>
  <si>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</si>
  <si>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</si>
  <si>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</si>
  <si>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</si>
  <si>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</si>
  <si>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</si>
  <si>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</si>
  <si>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</si>
  <si>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</si>
  <si>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</si>
  <si>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</si>
  <si>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</si>
  <si>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</si>
  <si>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</si>
  <si>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</si>
  <si>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</si>
  <si>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</si>
  <si>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</si>
  <si>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</si>
  <si>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</si>
  <si>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</si>
  <si>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</si>
  <si>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</si>
  <si>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</si>
  <si>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</si>
  <si>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</si>
  <si>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</si>
  <si>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</si>
  <si>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</si>
  <si>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</si>
  <si>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</si>
  <si>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</si>
  <si>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</si>
  <si>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</si>
  <si>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</si>
  <si>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</si>
  <si>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</si>
  <si>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</si>
  <si>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</si>
  <si>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</si>
  <si>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</si>
  <si>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</si>
  <si>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</si>
  <si>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</si>
  <si>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</si>
  <si>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</si>
  <si>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</si>
  <si>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</si>
  <si>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</si>
  <si>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</si>
  <si>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</si>
  <si>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</si>
  <si>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</si>
  <si>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</si>
  <si>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</si>
  <si>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</si>
  <si>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</si>
  <si>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</si>
  <si>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</si>
  <si>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</si>
  <si>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</si>
  <si>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</si>
  <si>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</si>
  <si>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</si>
  <si>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</si>
  <si>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</si>
  <si>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</si>
  <si>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</si>
  <si>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</si>
  <si>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</si>
  <si>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</si>
  <si>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</si>
  <si>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</si>
  <si>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</si>
  <si>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</si>
  <si>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</si>
  <si>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</si>
  <si>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</si>
  <si>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</si>
  <si>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</si>
  <si>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</si>
  <si>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</si>
  <si>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</si>
  <si>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</si>
  <si>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</si>
  <si>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</si>
  <si>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</si>
  <si>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</si>
  <si>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</si>
  <si>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</si>
  <si>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</si>
  <si>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</si>
  <si>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</si>
  <si>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</si>
  <si>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</si>
  <si>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</si>
  <si>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</si>
  <si>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</si>
  <si>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</si>
  <si>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</si>
  <si>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</si>
  <si>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</si>
  <si>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</si>
  <si>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</si>
  <si>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</si>
  <si>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</si>
  <si>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</si>
  <si>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</si>
  <si>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</si>
  <si>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</si>
  <si>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</si>
  <si>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</si>
  <si>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</si>
  <si>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</si>
  <si>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</si>
  <si>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</si>
  <si>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</si>
  <si>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</si>
  <si>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</si>
  <si>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</si>
  <si>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</si>
  <si>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</si>
  <si>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</si>
  <si>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</si>
  <si>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</si>
  <si>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</si>
  <si>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</si>
  <si>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</si>
  <si>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</si>
  <si>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</si>
  <si>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</si>
  <si>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</si>
  <si>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</si>
  <si>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</si>
  <si>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</si>
  <si>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</si>
  <si>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</si>
  <si>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</si>
  <si>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</si>
  <si>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</si>
  <si>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</si>
  <si>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</si>
  <si>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</si>
  <si>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</si>
  <si>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</si>
  <si>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</si>
  <si>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</si>
  <si>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</si>
  <si>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</si>
  <si>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</si>
  <si>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</si>
  <si>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</si>
  <si>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</si>
  <si>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</si>
  <si>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</si>
  <si>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</si>
  <si>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</si>
  <si>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</si>
  <si>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</si>
  <si>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</si>
  <si>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</si>
  <si>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</si>
  <si>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</si>
  <si>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</si>
  <si>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</si>
  <si>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</si>
  <si>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</si>
  <si>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</si>
  <si>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</si>
  <si>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</si>
  <si>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</si>
  <si>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</si>
  <si>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</si>
  <si>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</si>
  <si>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</si>
  <si>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</si>
  <si>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</si>
  <si>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</si>
  <si>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</si>
  <si>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</si>
  <si>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</si>
  <si>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</si>
  <si>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</si>
  <si>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</si>
  <si>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</si>
  <si>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</si>
  <si>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</si>
  <si>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</si>
  <si>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</si>
  <si>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</si>
  <si>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</si>
  <si>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</si>
  <si>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</si>
  <si>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</si>
  <si>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</si>
  <si>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</si>
  <si>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</si>
  <si>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</si>
  <si>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</si>
  <si>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</si>
  <si>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</si>
  <si>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</si>
  <si>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</si>
  <si>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</si>
  <si>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</si>
  <si>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</si>
  <si>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</si>
  <si>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</si>
  <si>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</si>
  <si>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</si>
  <si>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</si>
  <si>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</si>
  <si>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</si>
  <si>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</si>
  <si>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</si>
  <si>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</si>
  <si>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</si>
  <si>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</si>
  <si>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</si>
  <si>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</si>
  <si>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</si>
  <si>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</si>
  <si>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</si>
  <si>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</si>
  <si>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</si>
  <si>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</si>
  <si>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</si>
  <si>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</si>
  <si>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</si>
  <si>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</si>
  <si>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</si>
  <si>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</si>
  <si>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</si>
  <si>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</si>
  <si>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</si>
  <si>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</si>
  <si>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</si>
  <si>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</si>
  <si>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</si>
  <si>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</si>
  <si>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</si>
  <si>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</si>
  <si>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</si>
  <si>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</si>
  <si>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</si>
  <si>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</si>
  <si>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</si>
  <si>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</si>
  <si>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</si>
  <si>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</si>
  <si>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</si>
  <si>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</si>
  <si>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</si>
  <si>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</si>
  <si>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</si>
  <si>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</si>
  <si>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</si>
  <si>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</si>
  <si>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</si>
  <si>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</si>
  <si>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</si>
  <si>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</si>
  <si>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</si>
  <si>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</si>
  <si>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</si>
  <si>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</si>
  <si>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</si>
  <si>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</si>
  <si>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</si>
  <si>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</si>
  <si>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</si>
  <si>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</si>
  <si>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</si>
  <si>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</si>
  <si>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</si>
  <si>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</si>
  <si>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</si>
  <si>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</si>
  <si>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</si>
  <si>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</si>
  <si>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</si>
  <si>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</si>
  <si>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</si>
  <si>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</si>
  <si>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</si>
  <si>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</si>
  <si>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</si>
  <si>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</si>
  <si>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</si>
  <si>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</si>
  <si>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</si>
  <si>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</si>
  <si>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</si>
  <si>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</si>
  <si>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</si>
  <si>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</si>
  <si>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</si>
  <si>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</si>
  <si>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</si>
  <si>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</si>
  <si>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</si>
  <si>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</si>
  <si>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</si>
  <si>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</si>
  <si>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</si>
  <si>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</si>
  <si>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</si>
  <si>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</si>
  <si>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</si>
  <si>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</si>
  <si>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</si>
  <si>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</si>
  <si>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</si>
  <si>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</si>
  <si>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</si>
  <si>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</si>
  <si>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</si>
  <si>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</si>
  <si>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</si>
  <si>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</si>
  <si>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</si>
  <si>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</si>
  <si>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</si>
  <si>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</si>
  <si>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</si>
  <si>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</si>
  <si>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</si>
  <si>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</si>
  <si>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</si>
  <si>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</si>
  <si>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</si>
  <si>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</si>
  <si>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</si>
  <si>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</si>
  <si>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</si>
  <si>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</si>
  <si>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</si>
  <si>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</si>
  <si>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</si>
  <si>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</si>
  <si>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</si>
  <si>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</si>
  <si>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</si>
  <si>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</si>
  <si>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</si>
  <si>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</si>
  <si>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</si>
  <si>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</si>
  <si>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</si>
  <si>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</si>
  <si>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</si>
  <si>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</si>
  <si>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</si>
  <si>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</si>
  <si>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</si>
  <si>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</si>
  <si>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</si>
  <si>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</si>
  <si>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</si>
  <si>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</si>
  <si>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</si>
  <si>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</si>
  <si>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</si>
  <si>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</si>
  <si>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</si>
  <si>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</si>
  <si>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</si>
  <si>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</si>
  <si>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</si>
  <si>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</si>
  <si>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</si>
  <si>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</si>
  <si>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</si>
  <si>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</si>
  <si>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</si>
  <si>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</si>
  <si>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</si>
  <si>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</si>
  <si>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</si>
  <si>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</si>
  <si>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</si>
  <si>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</si>
  <si>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</si>
  <si>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</si>
  <si>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</si>
  <si>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</si>
  <si>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</si>
  <si>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</si>
  <si>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</si>
  <si>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</si>
  <si>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</si>
  <si>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</si>
  <si>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</si>
  <si>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</si>
  <si>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</si>
  <si>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</si>
  <si>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</si>
  <si>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</si>
  <si>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</si>
  <si>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</si>
  <si>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</si>
  <si>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</si>
  <si>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</si>
  <si>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</si>
  <si>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</si>
  <si>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</si>
  <si>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</si>
  <si>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</si>
  <si>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</si>
  <si>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</si>
  <si>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</si>
  <si>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</si>
  <si>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</si>
  <si>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</si>
  <si>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</si>
  <si>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</si>
  <si>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</si>
  <si>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</si>
  <si>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</si>
  <si>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</si>
  <si>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</si>
  <si>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</si>
  <si>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</si>
  <si>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</si>
  <si>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</si>
  <si>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</si>
  <si>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</si>
  <si>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</si>
  <si>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</si>
  <si>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</si>
  <si>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</si>
  <si>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</si>
  <si>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</si>
  <si>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</si>
  <si>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</si>
  <si>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</si>
  <si>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</si>
  <si>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</si>
  <si>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</si>
  <si>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</si>
  <si>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</si>
  <si>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</si>
  <si>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</si>
  <si>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</si>
  <si>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</si>
  <si>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</si>
  <si>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</si>
  <si>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</si>
  <si>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</si>
  <si>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</si>
  <si>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</si>
  <si>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</si>
  <si>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</si>
  <si>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</si>
  <si>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</si>
  <si>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</si>
  <si>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</si>
  <si>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</si>
  <si>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</si>
  <si>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</si>
  <si>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</si>
  <si>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</si>
  <si>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</si>
  <si>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</si>
  <si>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</si>
  <si>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</si>
  <si>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</si>
  <si>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</si>
  <si>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</si>
  <si>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</si>
  <si>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</si>
  <si>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</si>
  <si>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</si>
  <si>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</si>
  <si>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</si>
  <si>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</si>
  <si>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</si>
  <si>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</si>
  <si>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</si>
  <si>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</si>
  <si>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</si>
  <si>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</si>
  <si>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</si>
  <si>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</si>
  <si>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</si>
  <si>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</si>
  <si>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</si>
  <si>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</si>
  <si>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</si>
  <si>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</si>
  <si>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</si>
  <si>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</si>
  <si>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</si>
  <si>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</si>
  <si>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</si>
  <si>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</si>
  <si>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</si>
  <si>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</si>
  <si>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</si>
  <si>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</si>
  <si>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</si>
  <si>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</si>
  <si>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</si>
  <si>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</si>
  <si>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</si>
  <si>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</si>
  <si>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</si>
  <si>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</si>
  <si>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</si>
  <si>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</si>
  <si>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</si>
  <si>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</si>
  <si>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</si>
  <si>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</si>
  <si>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</si>
  <si>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</si>
  <si>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</si>
  <si>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</si>
  <si>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</si>
  <si>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</si>
  <si>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</si>
  <si>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</si>
  <si>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</si>
  <si>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</si>
  <si>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</si>
  <si>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</si>
  <si>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</si>
  <si>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</si>
  <si>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</si>
  <si>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</si>
  <si>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</si>
  <si>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</si>
  <si>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</si>
  <si>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</si>
  <si>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</si>
  <si>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</si>
  <si>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</si>
  <si>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</si>
  <si>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</si>
  <si>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</si>
  <si>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</si>
  <si>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</si>
  <si>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</si>
  <si>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</si>
  <si>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</si>
  <si>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</si>
  <si>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</si>
  <si>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</si>
  <si>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</si>
  <si>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</si>
  <si>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</si>
  <si>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</si>
  <si>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</si>
  <si>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</si>
  <si>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</si>
  <si>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</si>
  <si>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</si>
  <si>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</si>
  <si>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</si>
  <si>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</si>
  <si>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</si>
  <si>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</si>
  <si>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</si>
  <si>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</si>
  <si>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</si>
  <si>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</si>
  <si>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</si>
  <si>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</si>
  <si>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</si>
  <si>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</si>
  <si>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</si>
  <si>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</si>
  <si>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</si>
  <si>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</si>
  <si>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</si>
  <si>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</si>
  <si>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</si>
  <si>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</si>
  <si>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</si>
  <si>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</si>
  <si>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</si>
  <si>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</si>
  <si>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</si>
  <si>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</si>
  <si>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</si>
  <si>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</si>
  <si>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</si>
  <si>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</si>
  <si>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</si>
  <si>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</si>
  <si>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</si>
  <si>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</si>
  <si>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</si>
  <si>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</si>
  <si>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</si>
  <si>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</si>
  <si>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</si>
  <si>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</si>
  <si>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</si>
  <si>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</si>
  <si>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</si>
  <si>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</si>
  <si>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</si>
  <si>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</si>
  <si>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</si>
  <si>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</si>
  <si>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</si>
  <si>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</si>
  <si>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</si>
  <si>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</si>
  <si>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</si>
  <si>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</si>
  <si>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</si>
  <si>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</si>
  <si>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</si>
  <si>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</si>
  <si>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</si>
  <si>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</si>
  <si>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</si>
  <si>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</si>
  <si>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</si>
  <si>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</si>
  <si>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</si>
  <si>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</si>
  <si>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</si>
  <si>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</si>
  <si>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</si>
  <si>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</si>
  <si>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</si>
  <si>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</si>
  <si>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</si>
  <si>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</si>
  <si>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</si>
  <si>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</si>
  <si>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</si>
  <si>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</si>
  <si>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</si>
  <si>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</si>
  <si>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</si>
  <si>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</si>
  <si>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</si>
  <si>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</si>
  <si>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</si>
  <si>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</si>
  <si>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</si>
  <si>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</si>
  <si>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</si>
  <si>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</si>
  <si>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</si>
  <si>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</si>
  <si>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</si>
  <si>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</si>
  <si>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</si>
  <si>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</si>
  <si>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</si>
  <si>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</si>
  <si>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</si>
  <si>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</si>
  <si>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</si>
  <si>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</si>
  <si>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</si>
  <si>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</si>
  <si>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</si>
  <si>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</si>
  <si>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</si>
  <si>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</si>
  <si>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</si>
  <si>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</si>
  <si>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</si>
  <si>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</si>
  <si>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</si>
  <si>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</si>
  <si>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</si>
  <si>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</si>
  <si>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</si>
  <si>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</si>
  <si>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</si>
  <si>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</si>
  <si>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</si>
  <si>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</si>
  <si>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</si>
  <si>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</si>
  <si>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</si>
  <si>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</si>
  <si>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</si>
  <si>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</si>
  <si>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</si>
  <si>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</si>
  <si>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</si>
  <si>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</si>
  <si>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</si>
  <si>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</si>
  <si>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</si>
  <si>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</si>
  <si>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</si>
  <si>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</si>
  <si>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</si>
  <si>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</si>
  <si>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</si>
  <si>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</si>
  <si>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</si>
  <si>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</si>
  <si>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</si>
  <si>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</si>
  <si>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</si>
  <si>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</si>
  <si>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</si>
  <si>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</si>
  <si>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</si>
  <si>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</si>
  <si>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</si>
  <si>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</si>
  <si>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</si>
  <si>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</si>
  <si>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</si>
  <si>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</si>
  <si>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</si>
  <si>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</si>
  <si>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</si>
  <si>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</si>
  <si>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</si>
  <si>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</si>
  <si>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</si>
  <si>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</si>
  <si>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</si>
  <si>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</si>
  <si>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</si>
  <si>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</si>
  <si>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</si>
  <si>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</si>
  <si>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</si>
  <si>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</si>
  <si>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</si>
  <si>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</si>
  <si>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</si>
  <si>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</si>
  <si>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</si>
  <si>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</si>
  <si>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</si>
  <si>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</si>
  <si>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</si>
  <si>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</si>
  <si>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</si>
  <si>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</si>
  <si>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</si>
  <si>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</si>
  <si>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</si>
  <si>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</si>
  <si>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</si>
  <si>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</si>
  <si>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</si>
  <si>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</si>
  <si>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</si>
  <si>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</si>
  <si>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</si>
  <si>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</si>
  <si>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</si>
  <si>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</si>
  <si>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</si>
  <si>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</si>
  <si>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</si>
  <si>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</si>
  <si>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</si>
  <si>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</si>
  <si>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</si>
  <si>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</si>
  <si>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</si>
  <si>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</si>
  <si>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</si>
  <si>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</si>
  <si>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</si>
  <si>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</si>
  <si>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</si>
  <si>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</si>
  <si>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</si>
  <si>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</si>
  <si>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</si>
  <si>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</si>
  <si>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</si>
  <si>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</si>
  <si>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</si>
  <si>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</si>
  <si>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</si>
  <si>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</si>
  <si>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</si>
  <si>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</si>
  <si>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</si>
  <si>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</si>
  <si>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</si>
  <si>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</si>
  <si>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</si>
  <si>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</si>
  <si>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</si>
  <si>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</si>
  <si>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</si>
  <si>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</si>
  <si>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</si>
  <si>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</si>
  <si>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</si>
  <si>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</si>
  <si>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</si>
  <si>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</si>
  <si>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</si>
  <si>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</si>
  <si>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</si>
  <si>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</si>
  <si>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</si>
  <si>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</si>
  <si>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</si>
  <si>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</si>
  <si>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</si>
  <si>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</si>
  <si>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</si>
  <si>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</si>
  <si>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</si>
  <si>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</si>
  <si>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</si>
  <si>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</si>
  <si>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</si>
  <si>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</si>
  <si>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</si>
  <si>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</si>
  <si>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</si>
  <si>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</si>
  <si>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</si>
  <si>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</si>
  <si>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</si>
  <si>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</si>
  <si>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</si>
  <si>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</si>
  <si>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</si>
  <si>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</si>
  <si>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</si>
  <si>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</si>
  <si>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</si>
  <si>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</si>
  <si>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</si>
  <si>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</si>
  <si>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</si>
  <si>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</si>
  <si>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</si>
  <si>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</si>
  <si>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</si>
  <si>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</si>
  <si>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</si>
  <si>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</si>
  <si>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</si>
  <si>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</si>
  <si>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</si>
  <si>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</si>
  <si>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</si>
  <si>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</si>
  <si>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</si>
  <si>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</si>
  <si>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</si>
  <si>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</si>
  <si>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</si>
  <si>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</si>
  <si>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</si>
  <si>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</si>
  <si>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</si>
  <si>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</si>
  <si>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</si>
  <si>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</si>
  <si>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</si>
  <si>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</si>
  <si>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</si>
  <si>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</si>
  <si>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</si>
  <si>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</si>
  <si>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</si>
  <si>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</si>
  <si>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</si>
  <si>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</si>
  <si>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</si>
  <si>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</si>
  <si>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</si>
  <si>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</si>
  <si>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</si>
  <si>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</si>
  <si>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</si>
  <si>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</si>
  <si>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</si>
  <si>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</si>
  <si>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</si>
  <si>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</si>
  <si>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</si>
  <si>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</si>
  <si>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</si>
  <si>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</si>
  <si>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</si>
  <si>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</si>
  <si>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</si>
  <si>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</si>
  <si>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</si>
  <si>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</si>
  <si>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</si>
  <si>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</si>
  <si>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</si>
  <si>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</si>
  <si>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</si>
  <si>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</si>
  <si>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</si>
  <si>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</si>
  <si>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</si>
  <si>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</si>
  <si>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</si>
  <si>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</si>
  <si>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</si>
  <si>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</si>
  <si>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</si>
  <si>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</si>
  <si>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</si>
  <si>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</si>
  <si>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</si>
  <si>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</si>
  <si>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</si>
  <si>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</si>
  <si>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</si>
  <si>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</si>
  <si>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</si>
  <si>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</si>
  <si>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</si>
  <si>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</si>
  <si>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</si>
  <si>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</si>
  <si>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</si>
  <si>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</si>
  <si>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</si>
  <si>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</si>
  <si>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</si>
  <si>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</si>
  <si>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</si>
  <si>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</si>
  <si>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</si>
  <si>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</si>
  <si>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</si>
  <si>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</si>
  <si>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</si>
  <si>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</si>
  <si>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</si>
  <si>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</si>
  <si>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</si>
  <si>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</si>
  <si>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</si>
  <si>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</si>
  <si>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</si>
  <si>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</si>
  <si>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</si>
  <si>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</si>
  <si>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</si>
  <si>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</si>
  <si>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</si>
  <si>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</si>
  <si>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</si>
  <si>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</si>
  <si>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</si>
  <si>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</si>
  <si>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</si>
  <si>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</si>
  <si>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</si>
  <si>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</si>
  <si>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</si>
  <si>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</si>
  <si>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</si>
  <si>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</si>
  <si>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</si>
  <si>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</si>
  <si>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</si>
  <si>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</si>
  <si>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</si>
  <si>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</si>
  <si>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</si>
  <si>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</si>
  <si>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</si>
  <si>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</si>
  <si>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</si>
  <si>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</si>
  <si>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</si>
  <si>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</si>
  <si>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</si>
  <si>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</si>
  <si>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</si>
  <si>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</si>
  <si>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</si>
  <si>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</si>
  <si>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</si>
  <si>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</si>
  <si>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</si>
  <si>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</si>
  <si>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</si>
  <si>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</si>
  <si>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</si>
  <si>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</si>
  <si>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</si>
  <si>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</si>
  <si>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</si>
  <si>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</si>
  <si>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</si>
  <si>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</si>
  <si>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</si>
  <si>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</si>
  <si>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</si>
  <si>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</si>
  <si>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</si>
  <si>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</si>
  <si>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</si>
  <si>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</si>
  <si>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</si>
  <si>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</si>
  <si>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</si>
  <si>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</si>
  <si>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</si>
  <si>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</si>
  <si>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</si>
  <si>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</si>
  <si>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</si>
  <si>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</si>
  <si>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</si>
  <si>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</si>
  <si>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</si>
  <si>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</si>
  <si>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</si>
  <si>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</si>
  <si>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</si>
  <si>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</si>
  <si>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</si>
  <si>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</si>
  <si>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</si>
  <si>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</si>
  <si>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</si>
  <si>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</si>
  <si>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</si>
  <si>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</si>
  <si>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</si>
  <si>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</si>
  <si>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</si>
  <si>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</si>
  <si>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</si>
  <si>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</si>
  <si>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</si>
  <si>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</si>
  <si>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</si>
  <si>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</si>
  <si>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</si>
  <si>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</si>
  <si>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</si>
  <si>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</si>
  <si>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</si>
  <si>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</si>
  <si>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</si>
  <si>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</si>
  <si>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</si>
  <si>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</si>
  <si>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</si>
  <si>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</si>
  <si>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</si>
  <si>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</si>
  <si>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</si>
  <si>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</si>
  <si>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</si>
  <si>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</si>
  <si>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</si>
  <si>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</si>
  <si>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</si>
  <si>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</si>
  <si>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</si>
  <si>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</si>
  <si>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</si>
  <si>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</si>
  <si>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</si>
  <si>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</si>
  <si>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</si>
  <si>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</si>
  <si>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</si>
  <si>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</si>
  <si>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</si>
  <si>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</si>
  <si>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</si>
  <si>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</si>
  <si>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</si>
  <si>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</si>
  <si>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</si>
  <si>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</si>
  <si>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</si>
  <si>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</si>
  <si>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</si>
  <si>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</si>
  <si>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</si>
  <si>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</si>
  <si>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</si>
  <si>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</si>
  <si>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</si>
  <si>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</si>
  <si>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</si>
  <si>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</si>
  <si>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</si>
  <si>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</si>
  <si>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</si>
  <si>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</si>
  <si>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</si>
  <si>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</si>
  <si>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</si>
  <si>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</si>
  <si>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</si>
  <si>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</si>
  <si>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</si>
  <si>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</si>
  <si>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</si>
  <si>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</si>
  <si>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</si>
  <si>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</si>
  <si>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</si>
  <si>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</si>
  <si>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</si>
  <si>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</si>
  <si>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</si>
  <si>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</si>
  <si>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</si>
  <si>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</si>
  <si>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</si>
  <si>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</si>
  <si>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</si>
  <si>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</si>
  <si>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</si>
  <si>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</si>
  <si>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</si>
  <si>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</si>
  <si>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</si>
  <si>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</si>
  <si>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</si>
  <si>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</si>
  <si>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</si>
  <si>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</si>
  <si>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</si>
  <si>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</si>
  <si>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</si>
  <si>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</si>
  <si>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</si>
  <si>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</si>
  <si>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</si>
  <si>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</si>
  <si>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</si>
  <si>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</si>
  <si>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</si>
  <si>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</si>
  <si>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</si>
  <si>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</si>
  <si>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</si>
  <si>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</si>
  <si>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</si>
  <si>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</si>
  <si>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</si>
  <si>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</si>
  <si>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</si>
  <si>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</si>
  <si>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</si>
  <si>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</si>
  <si>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</si>
  <si>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</si>
  <si>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</si>
  <si>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</si>
  <si>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</si>
  <si>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</si>
  <si>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</si>
  <si>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</si>
  <si>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</si>
  <si>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</si>
  <si>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</si>
  <si>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</si>
  <si>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</si>
  <si>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</si>
  <si>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</si>
  <si>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</si>
  <si>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</si>
  <si>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</si>
  <si>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</si>
  <si>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</si>
  <si>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</si>
  <si>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</si>
  <si>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</si>
  <si>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</si>
  <si>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</si>
  <si>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</si>
  <si>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</si>
  <si>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</si>
  <si>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</si>
  <si>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</si>
  <si>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</si>
  <si>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</si>
  <si>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</si>
  <si>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</si>
  <si>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</si>
  <si>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</si>
  <si>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</si>
  <si>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</si>
  <si>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</si>
  <si>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</si>
  <si>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</si>
  <si>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</si>
  <si>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</si>
  <si>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</si>
  <si>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</si>
  <si>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</si>
  <si>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</si>
  <si>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</si>
  <si>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</si>
  <si>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</si>
  <si>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</si>
  <si>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</si>
  <si>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</si>
  <si>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</si>
  <si>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</si>
  <si>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</si>
  <si>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</si>
  <si>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</si>
  <si>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</si>
  <si>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</si>
  <si>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</si>
  <si>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</si>
  <si>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</si>
  <si>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</si>
  <si>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</si>
  <si>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</si>
  <si>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</si>
  <si>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</si>
  <si>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</si>
  <si>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</si>
  <si>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</si>
  <si>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</si>
  <si>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</si>
  <si>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</si>
  <si>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</si>
  <si>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</si>
  <si>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</si>
  <si>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</si>
  <si>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</si>
  <si>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</si>
  <si>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</si>
  <si>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</si>
  <si>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</si>
  <si>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</si>
  <si>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</si>
  <si>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</si>
  <si>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</si>
  <si>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</si>
  <si>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</si>
  <si>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</si>
  <si>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</si>
  <si>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</si>
  <si>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</si>
  <si>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</si>
  <si>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</si>
  <si>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</si>
  <si>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</si>
  <si>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</si>
  <si>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</si>
  <si>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</si>
  <si>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</si>
  <si>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</si>
  <si>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</si>
  <si>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</si>
  <si>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</si>
  <si>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</si>
  <si>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</si>
  <si>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</si>
  <si>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</si>
  <si>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</si>
  <si>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</si>
  <si>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</si>
  <si>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</si>
  <si>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</si>
  <si>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</si>
  <si>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</si>
  <si>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</si>
  <si>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</si>
  <si>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</si>
  <si>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</si>
  <si>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</si>
  <si>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</si>
  <si>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</si>
  <si>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</si>
  <si>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</si>
  <si>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</si>
  <si>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</si>
  <si>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</si>
  <si>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</si>
  <si>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</si>
  <si>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</si>
  <si>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</si>
  <si>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</si>
  <si>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</si>
  <si>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</si>
  <si>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</si>
  <si>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</si>
  <si>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</si>
  <si>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</si>
  <si>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</si>
  <si>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</si>
  <si>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</si>
  <si>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</si>
  <si>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</si>
  <si>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</si>
  <si>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</si>
  <si>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</si>
  <si>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</si>
  <si>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</si>
  <si>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</si>
  <si>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</si>
  <si>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</si>
  <si>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</si>
  <si>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</si>
  <si>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</si>
  <si>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</si>
  <si>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</si>
  <si>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</si>
  <si>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</si>
  <si>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</si>
  <si>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</si>
  <si>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</si>
  <si>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</si>
  <si>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</si>
  <si>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</si>
  <si>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</si>
  <si>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</si>
  <si>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</si>
  <si>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</si>
  <si>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</si>
  <si>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</si>
  <si>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</si>
  <si>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</si>
  <si>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</si>
  <si>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</si>
  <si>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</si>
  <si>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</si>
  <si>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</si>
  <si>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</si>
  <si>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</si>
  <si>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</si>
  <si>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</si>
  <si>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</si>
  <si>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</si>
  <si>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</si>
  <si>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</si>
  <si>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</si>
  <si>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</si>
  <si>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</si>
  <si>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</si>
  <si>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</si>
  <si>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</si>
  <si>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</si>
  <si>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</si>
  <si>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</si>
  <si>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</si>
  <si>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</si>
  <si>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</si>
  <si>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</si>
  <si>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</si>
  <si>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</si>
  <si>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</si>
  <si>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</si>
  <si>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</si>
  <si>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</si>
  <si>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</si>
  <si>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</si>
  <si>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</si>
  <si>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</si>
  <si>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</si>
  <si>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</si>
  <si>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</si>
  <si>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</si>
  <si>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</si>
  <si>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</si>
  <si>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</si>
  <si>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</si>
  <si>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</si>
  <si>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</si>
  <si>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</si>
  <si>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</si>
  <si>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</si>
  <si>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</si>
  <si>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</si>
  <si>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</si>
  <si>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</si>
  <si>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</si>
  <si>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</si>
  <si>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</si>
  <si>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</si>
  <si>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</si>
  <si>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</si>
  <si>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</si>
  <si>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</si>
  <si>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</si>
  <si>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</si>
  <si>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</si>
  <si>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</si>
  <si>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</si>
  <si>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</si>
  <si>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</si>
  <si>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</si>
  <si>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</si>
  <si>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</si>
  <si>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</si>
  <si>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</si>
  <si>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</si>
  <si>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</si>
  <si>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</si>
  <si>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</si>
  <si>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</si>
  <si>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</si>
  <si>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</si>
  <si>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</si>
  <si>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</si>
  <si>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</si>
  <si>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</si>
  <si>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</si>
  <si>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</si>
  <si>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</si>
  <si>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</si>
  <si>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</si>
  <si>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</si>
  <si>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</si>
  <si>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</si>
  <si>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</si>
  <si>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</si>
  <si>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</si>
  <si>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</si>
  <si>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</si>
  <si>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</si>
  <si>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</si>
  <si>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</si>
  <si>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</si>
  <si>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</si>
  <si>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</si>
  <si>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</si>
  <si>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</si>
  <si>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</si>
  <si>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</si>
  <si>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</si>
  <si>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</si>
  <si>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</si>
  <si>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</si>
  <si>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</si>
  <si>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</si>
  <si>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</si>
  <si>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</si>
  <si>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</si>
  <si>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</si>
  <si>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</si>
  <si>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</si>
  <si>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</si>
  <si>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</si>
  <si>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</si>
  <si>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</si>
  <si>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</si>
  <si>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</si>
  <si>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</si>
  <si>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</si>
  <si>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</si>
  <si>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</si>
  <si>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</si>
  <si>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</si>
  <si>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</si>
  <si>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</si>
  <si>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</si>
  <si>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</si>
  <si>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</si>
  <si>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</si>
  <si>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</si>
  <si>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</si>
  <si>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</si>
  <si>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</si>
  <si>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</si>
  <si>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</si>
  <si>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</si>
  <si>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</si>
  <si>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</si>
  <si>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</si>
  <si>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</si>
  <si>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</si>
  <si>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</si>
  <si>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</si>
  <si>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</si>
  <si>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</si>
  <si>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</si>
  <si>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</si>
  <si>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</si>
  <si>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</si>
  <si>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</si>
  <si>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</si>
  <si>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</si>
  <si>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</si>
  <si>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</si>
  <si>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</si>
  <si>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</si>
  <si>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</si>
  <si>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</si>
  <si>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</si>
  <si>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</si>
  <si>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</si>
  <si>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</si>
  <si>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</si>
  <si>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</si>
  <si>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</si>
  <si>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</si>
  <si>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</si>
  <si>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</si>
  <si>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</si>
  <si>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</si>
  <si>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</si>
  <si>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</si>
  <si>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</si>
  <si>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</si>
  <si>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</si>
  <si>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</si>
  <si>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</si>
  <si>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</si>
  <si>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</si>
  <si>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</si>
  <si>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</si>
  <si>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</si>
  <si>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</si>
  <si>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</si>
  <si>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</si>
  <si>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</si>
  <si>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</si>
  <si>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</si>
  <si>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</si>
  <si>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</si>
  <si>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</si>
  <si>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</si>
  <si>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</si>
  <si>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</si>
  <si>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</si>
  <si>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</si>
  <si>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</si>
  <si>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</si>
  <si>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</si>
  <si>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</si>
  <si>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</si>
  <si>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</si>
  <si>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</si>
  <si>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</si>
  <si>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</si>
  <si>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</si>
  <si>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</si>
  <si>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</si>
  <si>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</si>
  <si>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</si>
  <si>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</si>
  <si>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</si>
  <si>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</si>
  <si>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</si>
  <si>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</si>
  <si>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</si>
  <si>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</si>
  <si>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</si>
  <si>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</si>
  <si>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</si>
  <si>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</si>
  <si>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</si>
  <si>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</si>
  <si>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</si>
  <si>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</si>
  <si>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</si>
  <si>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</si>
  <si>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</si>
  <si>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</si>
  <si>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</si>
  <si>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</si>
  <si>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</si>
  <si>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</si>
  <si>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</si>
  <si>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</si>
  <si>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</si>
  <si>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</si>
  <si>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</si>
  <si>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</si>
  <si>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</si>
  <si>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</si>
  <si>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</si>
  <si>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</si>
  <si>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</si>
  <si>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</si>
  <si>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</si>
  <si>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</si>
  <si>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</si>
  <si>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</si>
  <si>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</si>
  <si>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</si>
  <si>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</si>
  <si>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</si>
  <si>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</si>
  <si>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</si>
  <si>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</si>
  <si>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</si>
  <si>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</si>
  <si>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</si>
  <si>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</si>
  <si>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</si>
  <si>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</si>
  <si>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</si>
  <si>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</si>
  <si>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</si>
  <si>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</si>
  <si>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</si>
  <si>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</si>
  <si>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</si>
  <si>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</si>
  <si>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</si>
  <si>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</si>
  <si>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</si>
  <si>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</si>
  <si>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</si>
  <si>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</si>
  <si>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</si>
  <si>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</si>
  <si>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</si>
  <si>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</si>
  <si>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</si>
  <si>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</si>
  <si>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</si>
  <si>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</si>
  <si>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</si>
  <si>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</si>
  <si>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</si>
  <si>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</si>
  <si>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</si>
  <si>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</si>
  <si>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</si>
  <si>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</si>
  <si>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</si>
  <si>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</si>
  <si>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</si>
  <si>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</si>
  <si>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</si>
  <si>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</si>
  <si>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</si>
  <si>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</si>
  <si>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</si>
  <si>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</si>
  <si>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</si>
  <si>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</si>
  <si>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</si>
  <si>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</si>
  <si>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</si>
  <si>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</si>
  <si>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</si>
  <si>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</si>
  <si>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</si>
  <si>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</si>
  <si>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</si>
  <si>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</si>
  <si>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</si>
  <si>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</si>
  <si>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</si>
  <si>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</si>
  <si>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</si>
  <si>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</si>
  <si>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</si>
  <si>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</si>
  <si>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</si>
  <si>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</si>
  <si>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</si>
  <si>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</si>
  <si>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</si>
  <si>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</si>
  <si>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</si>
  <si>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</si>
  <si>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</si>
  <si>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</si>
  <si>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</si>
  <si>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</si>
  <si>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</si>
  <si>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</si>
  <si>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</si>
  <si>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</si>
  <si>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</si>
  <si>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</si>
  <si>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</si>
  <si>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</si>
  <si>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</si>
  <si>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</si>
  <si>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</si>
  <si>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</si>
  <si>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</si>
  <si>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</si>
  <si>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</si>
  <si>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</si>
  <si>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</si>
  <si>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</si>
  <si>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</si>
  <si>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</si>
  <si>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</si>
  <si>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</si>
  <si>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</si>
  <si>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</si>
  <si>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</si>
  <si>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</si>
  <si>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</si>
  <si>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</si>
  <si>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</si>
  <si>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</si>
  <si>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</si>
  <si>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</si>
  <si>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</si>
  <si>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</si>
  <si>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</si>
  <si>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</si>
  <si>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</si>
  <si>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</si>
  <si>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</si>
  <si>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</si>
  <si>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</si>
  <si>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</si>
  <si>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</si>
  <si>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</si>
  <si>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</si>
  <si>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</si>
  <si>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</si>
  <si>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</si>
  <si>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</si>
  <si>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</si>
  <si>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</si>
  <si>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</si>
  <si>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</si>
  <si>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</si>
  <si>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</si>
  <si>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</si>
  <si>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</si>
  <si>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</si>
  <si>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</si>
  <si>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</si>
  <si>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</si>
  <si>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</si>
  <si>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</si>
  <si>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</si>
  <si>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</si>
  <si>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</si>
  <si>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</si>
  <si>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</si>
  <si>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</si>
  <si>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</si>
  <si>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</si>
  <si>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</si>
  <si>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</si>
  <si>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</si>
  <si>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</si>
  <si>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</si>
  <si>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</si>
  <si>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</si>
  <si>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</si>
  <si>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</si>
  <si>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</si>
  <si>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</si>
  <si>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</si>
  <si>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</si>
  <si>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</si>
  <si>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</si>
  <si>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</si>
  <si>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</si>
  <si>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</si>
  <si>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</si>
  <si>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</si>
  <si>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</si>
  <si>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</si>
  <si>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</si>
  <si>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</si>
  <si>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</si>
  <si>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</si>
  <si>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</si>
  <si>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</si>
  <si>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</si>
  <si>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</si>
  <si>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</si>
  <si>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</si>
  <si>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</si>
  <si>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</si>
  <si>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</si>
  <si>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</si>
  <si>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</si>
  <si>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</si>
  <si>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</si>
  <si>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</si>
  <si>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</si>
  <si>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</si>
  <si>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</si>
  <si>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</si>
  <si>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</si>
  <si>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</si>
  <si>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</si>
  <si>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</si>
  <si>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</si>
  <si>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</si>
  <si>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</si>
  <si>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</si>
  <si>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</si>
  <si>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</si>
  <si>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</si>
  <si>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</si>
  <si>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</si>
  <si>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</si>
  <si>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</si>
  <si>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</si>
  <si>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</si>
  <si>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</si>
  <si>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</si>
  <si>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</si>
  <si>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</si>
  <si>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</si>
  <si>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</si>
  <si>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</si>
  <si>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</si>
  <si>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</si>
  <si>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</si>
  <si>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</si>
  <si>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</si>
  <si>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</si>
  <si>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</si>
  <si>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</si>
  <si>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</si>
  <si>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</si>
  <si>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</si>
  <si>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</si>
  <si>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</si>
  <si>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</si>
  <si>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</si>
  <si>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</si>
  <si>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</si>
  <si>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</si>
  <si>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</si>
  <si>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</si>
  <si>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</si>
  <si>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</si>
  <si>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</si>
  <si>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</si>
  <si>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</si>
  <si>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</si>
  <si>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</si>
  <si>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</si>
  <si>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</si>
  <si>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</si>
  <si>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</si>
  <si>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</si>
  <si>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</si>
  <si>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</si>
  <si>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</si>
  <si>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</si>
  <si>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</si>
  <si>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</si>
  <si>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</si>
  <si>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</si>
  <si>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</si>
  <si>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</si>
  <si>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</si>
  <si>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</si>
  <si>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</si>
  <si>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</si>
  <si>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</si>
  <si>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</si>
  <si>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</si>
  <si>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</si>
  <si>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</si>
  <si>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</si>
  <si>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</si>
  <si>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</si>
  <si>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</si>
  <si>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</si>
  <si>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</si>
  <si>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</si>
  <si>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</si>
  <si>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</si>
  <si>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</si>
  <si>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</si>
  <si>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</si>
  <si>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</si>
  <si>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</si>
  <si>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</si>
  <si>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</si>
  <si>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</si>
  <si>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</si>
  <si>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</si>
  <si>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</si>
  <si>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</si>
  <si>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</si>
  <si>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</si>
  <si>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</si>
  <si>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</si>
  <si>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</si>
  <si>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</si>
  <si>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</si>
  <si>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</si>
  <si>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</si>
  <si>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</si>
  <si>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</si>
  <si>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</si>
  <si>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</si>
  <si>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</si>
  <si>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</si>
  <si>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</si>
  <si>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</si>
  <si>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</si>
  <si>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</si>
  <si>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</si>
  <si>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</si>
  <si>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</si>
  <si>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</si>
  <si>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</si>
  <si>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</si>
  <si>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</si>
  <si>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</si>
  <si>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</si>
  <si>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</si>
  <si>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</si>
  <si>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</si>
  <si>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</si>
  <si>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</si>
  <si>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</si>
  <si>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</si>
  <si>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</si>
  <si>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</si>
  <si>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</si>
  <si>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</si>
  <si>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</si>
  <si>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</si>
  <si>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</si>
  <si>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</si>
  <si>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</si>
  <si>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</si>
  <si>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</si>
  <si>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</si>
  <si>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</si>
  <si>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</si>
  <si>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</si>
  <si>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</si>
  <si>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</si>
  <si>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</si>
  <si>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</si>
  <si>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</si>
  <si>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</si>
  <si>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</si>
  <si>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</si>
  <si>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</si>
  <si>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</si>
  <si>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</si>
  <si>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</si>
  <si>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</si>
  <si>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</si>
  <si>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</si>
  <si>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</si>
  <si>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</si>
  <si>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</si>
  <si>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</si>
  <si>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</si>
  <si>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</si>
  <si>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</si>
  <si>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</si>
  <si>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</si>
  <si>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</si>
  <si>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</si>
  <si>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</si>
  <si>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</si>
  <si>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</si>
  <si>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</si>
  <si>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</si>
  <si>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</si>
  <si>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</si>
  <si>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</si>
  <si>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</si>
  <si>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</si>
  <si>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</si>
  <si>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</si>
  <si>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</si>
  <si>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</si>
  <si>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</si>
  <si>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</si>
  <si>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</si>
  <si>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</si>
  <si>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</si>
  <si>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</si>
  <si>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</si>
  <si>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</si>
  <si>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</si>
  <si>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</si>
  <si>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</si>
  <si>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</si>
  <si>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</si>
  <si>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</si>
  <si>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</si>
  <si>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</si>
  <si>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</si>
  <si>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</si>
  <si>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</si>
  <si>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</si>
  <si>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</si>
  <si>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</si>
  <si>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</si>
  <si>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</si>
  <si>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</si>
  <si>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</si>
  <si>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</si>
  <si>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</si>
  <si>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</si>
  <si>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</si>
  <si>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</si>
  <si>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</si>
  <si>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</si>
  <si>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</si>
  <si>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</si>
  <si>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</si>
  <si>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</si>
  <si>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</si>
  <si>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</si>
  <si>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</si>
  <si>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</si>
  <si>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</si>
  <si>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</si>
  <si>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</si>
  <si>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</si>
  <si>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</si>
  <si>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</si>
  <si>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</si>
  <si>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</si>
  <si>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</si>
  <si>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</si>
  <si>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</si>
  <si>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</si>
  <si>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</si>
  <si>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</si>
  <si>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</si>
  <si>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</si>
  <si>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</si>
  <si>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</si>
  <si>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</si>
  <si>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</si>
  <si>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</si>
  <si>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</si>
  <si>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</si>
  <si>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</si>
  <si>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</si>
  <si>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</si>
  <si>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</si>
  <si>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</si>
  <si>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</si>
  <si>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</si>
  <si>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</si>
  <si>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</si>
  <si>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</si>
  <si>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</si>
  <si>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</si>
  <si>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</si>
  <si>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</si>
  <si>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</si>
  <si>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</si>
  <si>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</si>
  <si>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</si>
  <si>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</si>
  <si>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</si>
  <si>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</si>
  <si>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</si>
  <si>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</si>
  <si>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</si>
  <si>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</si>
  <si>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</si>
  <si>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</si>
  <si>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</si>
  <si>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</si>
  <si>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</si>
  <si>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</si>
  <si>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</si>
  <si>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</si>
  <si>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</si>
  <si>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</si>
  <si>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</si>
  <si>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</si>
  <si>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</si>
  <si>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</si>
  <si>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</si>
  <si>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</si>
  <si>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</si>
  <si>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</si>
  <si>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</si>
  <si>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</si>
  <si>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</si>
  <si>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</si>
  <si>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</si>
  <si>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</si>
  <si>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</si>
  <si>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</si>
  <si>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</si>
  <si>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</si>
  <si>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</si>
  <si>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</si>
  <si>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</si>
  <si>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</si>
  <si>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</si>
  <si>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</si>
  <si>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</si>
  <si>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</si>
  <si>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</si>
  <si>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</si>
  <si>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</si>
  <si>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</si>
  <si>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</si>
  <si>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</si>
  <si>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</si>
  <si>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</si>
  <si>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</si>
  <si>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</si>
  <si>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</si>
  <si>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</si>
  <si>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</si>
  <si>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</si>
  <si>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</si>
  <si>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</si>
  <si>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</si>
  <si>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</si>
  <si>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</si>
  <si>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</si>
  <si>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</si>
  <si>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</si>
  <si>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</si>
  <si>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</si>
  <si>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</si>
  <si>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</si>
  <si>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</si>
  <si>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</si>
  <si>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</si>
  <si>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</si>
  <si>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</si>
  <si>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</si>
  <si>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</si>
  <si>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</si>
  <si>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</si>
  <si>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</si>
  <si>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</si>
  <si>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</si>
  <si>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</si>
  <si>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</si>
  <si>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</si>
  <si>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</si>
  <si>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</si>
  <si>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</si>
  <si>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</si>
  <si>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</si>
  <si>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</si>
  <si>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</si>
  <si>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</si>
  <si>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</si>
  <si>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</si>
  <si>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</si>
  <si>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</si>
  <si>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</si>
  <si>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</si>
  <si>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</si>
  <si>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</si>
  <si>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</si>
  <si>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</si>
  <si>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</si>
  <si>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</si>
  <si>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</si>
  <si>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</si>
  <si>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</si>
  <si>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</si>
  <si>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</si>
  <si>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</si>
  <si>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</si>
  <si>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</si>
  <si>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</si>
  <si>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</si>
  <si>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</si>
  <si>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</si>
  <si>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</si>
  <si>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</si>
  <si>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</si>
  <si>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</si>
  <si>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</si>
  <si>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</si>
  <si>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</si>
  <si>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</si>
  <si>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</si>
  <si>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</si>
  <si>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</si>
  <si>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</si>
  <si>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</si>
  <si>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</si>
  <si>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</si>
  <si>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</si>
  <si>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</si>
  <si>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</si>
  <si>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</si>
  <si>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</si>
  <si>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</si>
  <si>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</si>
  <si>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</si>
  <si>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</si>
  <si>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</si>
  <si>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</si>
  <si>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</si>
  <si>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</si>
  <si>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</si>
  <si>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</si>
  <si>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</si>
  <si>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</si>
  <si>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</si>
  <si>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</si>
  <si>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</si>
  <si>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</si>
  <si>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</si>
  <si>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</si>
  <si>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</si>
  <si>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</si>
  <si>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</si>
  <si>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</si>
  <si>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</si>
  <si>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</si>
  <si>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</si>
  <si>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</si>
  <si>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</si>
  <si>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</si>
  <si>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</si>
  <si>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</si>
  <si>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</si>
  <si>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</si>
  <si>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</si>
  <si>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</si>
  <si>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</si>
  <si>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</si>
  <si>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</si>
  <si>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</si>
  <si>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</si>
  <si>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</si>
  <si>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</si>
  <si>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</si>
  <si>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</si>
  <si>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</si>
  <si>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</si>
  <si>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</si>
  <si>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</si>
  <si>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</si>
  <si>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</si>
  <si>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</si>
  <si>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</si>
  <si>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</si>
  <si>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</si>
  <si>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</si>
  <si>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</si>
  <si>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</si>
  <si>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</si>
  <si>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</si>
  <si>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</si>
  <si>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</si>
  <si>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</si>
  <si>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</si>
  <si>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</si>
  <si>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</si>
  <si>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</si>
  <si>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</si>
  <si>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</si>
  <si>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</si>
  <si>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</si>
  <si>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</si>
  <si>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</si>
  <si>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</si>
  <si>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</si>
  <si>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</si>
  <si>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</si>
  <si>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</si>
  <si>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</si>
  <si>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</si>
  <si>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</si>
  <si>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</si>
  <si>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</si>
  <si>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</si>
  <si>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</si>
  <si>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</si>
  <si>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</si>
  <si>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</si>
  <si>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</si>
  <si>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</si>
  <si>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</si>
  <si>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</si>
  <si>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</si>
  <si>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</si>
  <si>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</si>
  <si>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</si>
  <si>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</si>
  <si>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</si>
  <si>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</si>
  <si>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</si>
  <si>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</si>
  <si>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</si>
  <si>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</si>
  <si>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</si>
  <si>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</si>
  <si>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</si>
  <si>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</si>
  <si>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</si>
  <si>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</si>
  <si>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</si>
  <si>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</si>
  <si>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</si>
  <si>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</si>
  <si>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</si>
  <si>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</si>
  <si>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</si>
  <si>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</si>
  <si>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</si>
  <si>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</si>
  <si>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</si>
  <si>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</si>
  <si>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</si>
  <si>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</si>
  <si>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</si>
  <si>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</si>
  <si>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</si>
  <si>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</si>
  <si>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</si>
  <si>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</si>
  <si>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</si>
  <si>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</si>
  <si>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</si>
  <si>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</si>
  <si>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</si>
  <si>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</si>
  <si>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</si>
  <si>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</si>
  <si>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</si>
  <si>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</si>
  <si>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</si>
  <si>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</si>
  <si>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</si>
  <si>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</si>
  <si>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</si>
  <si>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</si>
  <si>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</si>
  <si>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</si>
  <si>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</si>
  <si>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</si>
  <si>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</si>
  <si>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</si>
  <si>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</si>
  <si>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</si>
  <si>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</si>
  <si>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</si>
  <si>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</si>
  <si>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</si>
  <si>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</si>
  <si>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</si>
  <si>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</si>
  <si>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</si>
  <si>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</si>
  <si>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</si>
  <si>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</si>
  <si>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</si>
  <si>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</si>
  <si>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</si>
  <si>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</si>
  <si>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</si>
  <si>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</si>
  <si>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</si>
  <si>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</si>
  <si>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</si>
  <si>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</si>
  <si>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</si>
  <si>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</si>
  <si>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</si>
  <si>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</si>
  <si>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</si>
  <si>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</si>
  <si>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</si>
  <si>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</si>
  <si>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</si>
  <si>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</si>
  <si>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</si>
  <si>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</si>
  <si>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</si>
  <si>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</si>
  <si>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</si>
  <si>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</si>
  <si>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</si>
  <si>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</si>
  <si>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</si>
  <si>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</si>
  <si>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</si>
  <si>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</si>
  <si>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</si>
  <si>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</si>
  <si>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</si>
  <si>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</si>
  <si>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</si>
  <si>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</si>
  <si>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</si>
  <si>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</si>
  <si>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</si>
  <si>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</si>
  <si>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</si>
  <si>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</si>
  <si>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</si>
  <si>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</si>
  <si>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</si>
  <si>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</si>
  <si>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</si>
  <si>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</si>
  <si>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</si>
  <si>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</si>
  <si>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</si>
  <si>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</si>
  <si>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</si>
  <si>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</si>
  <si>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</si>
  <si>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</si>
  <si>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</si>
  <si>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</si>
  <si>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</si>
  <si>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</si>
  <si>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</si>
  <si>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</si>
  <si>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</si>
  <si>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</si>
  <si>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</si>
  <si>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</si>
  <si>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</si>
  <si>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</si>
  <si>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</si>
  <si>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</si>
  <si>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</si>
  <si>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</si>
  <si>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</si>
  <si>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</si>
  <si>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</si>
  <si>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</si>
  <si>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</si>
  <si>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</si>
  <si>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</si>
  <si>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</si>
  <si>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</si>
  <si>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</si>
  <si>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</si>
  <si>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</si>
  <si>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</si>
  <si>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</si>
  <si>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</si>
  <si>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</si>
  <si>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</si>
  <si>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</si>
  <si>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</si>
  <si>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</si>
  <si>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</si>
  <si>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</si>
  <si>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</si>
  <si>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</si>
  <si>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</si>
  <si>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</si>
  <si>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</si>
  <si>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</si>
  <si>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</si>
  <si>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</si>
  <si>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</si>
  <si>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</si>
  <si>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</si>
  <si>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</si>
  <si>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</si>
  <si>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</si>
  <si>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</si>
  <si>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</si>
  <si>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</si>
  <si>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</si>
  <si>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</si>
  <si>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</si>
  <si>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</si>
  <si>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</si>
  <si>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</si>
  <si>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</si>
  <si>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</si>
  <si>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</si>
  <si>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</si>
  <si>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</si>
  <si>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</si>
  <si>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</si>
  <si>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</si>
  <si>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</si>
  <si>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</si>
  <si>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</si>
  <si>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</si>
  <si>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</si>
  <si>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</si>
  <si>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</si>
  <si>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</si>
  <si>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</si>
  <si>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</si>
  <si>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</si>
  <si>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</si>
  <si>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</si>
  <si>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</si>
  <si>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</si>
  <si>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</si>
  <si>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</si>
  <si>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</si>
  <si>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</si>
  <si>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</si>
  <si>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</si>
  <si>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</si>
  <si>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</si>
  <si>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</si>
  <si>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</si>
  <si>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</si>
  <si>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</si>
  <si>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</si>
  <si>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</si>
  <si>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</si>
  <si>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</si>
  <si>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</si>
  <si>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</si>
  <si>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</si>
  <si>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</si>
  <si>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</si>
  <si>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</si>
  <si>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</si>
  <si>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</si>
  <si>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</si>
  <si>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</si>
  <si>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</si>
  <si>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</si>
  <si>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</si>
  <si>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</si>
  <si>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</si>
  <si>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</si>
  <si>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</si>
  <si>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</si>
  <si>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</si>
  <si>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</si>
  <si>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</si>
  <si>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</si>
  <si>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</si>
  <si>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</si>
  <si>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</si>
  <si>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</si>
  <si>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</si>
  <si>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</si>
  <si>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</si>
  <si>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</si>
  <si>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</si>
  <si>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</si>
  <si>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</si>
  <si>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</si>
  <si>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</si>
  <si>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</si>
  <si>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</si>
  <si>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</si>
  <si>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</si>
  <si>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</si>
  <si>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</si>
  <si>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</si>
  <si>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</si>
  <si>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</si>
  <si>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</si>
  <si>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</si>
  <si>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</si>
  <si>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</si>
  <si>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</si>
  <si>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</si>
  <si>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</si>
  <si>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</si>
  <si>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</si>
  <si>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</si>
  <si>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</si>
  <si>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</si>
  <si>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</si>
  <si>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</si>
  <si>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</si>
  <si>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</si>
  <si>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</si>
  <si>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</si>
  <si>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</si>
  <si>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</si>
  <si>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</si>
  <si>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</si>
  <si>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</si>
  <si>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</si>
  <si>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</si>
  <si>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</si>
  <si>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</si>
  <si>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</si>
  <si>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</si>
  <si>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</si>
  <si>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</si>
  <si>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</si>
  <si>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</si>
  <si>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</si>
  <si>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</si>
  <si>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</si>
  <si>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</si>
  <si>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</si>
  <si>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</si>
  <si>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</si>
  <si>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</si>
  <si>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</si>
  <si>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</si>
  <si>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</si>
  <si>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</si>
  <si>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</si>
  <si>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</si>
  <si>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</si>
  <si>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</si>
  <si>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</si>
  <si>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</si>
  <si>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</si>
  <si>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</si>
  <si>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</si>
  <si>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</si>
  <si>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</si>
  <si>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</si>
  <si>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</si>
  <si>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</si>
  <si>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</si>
  <si>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</si>
  <si>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</si>
  <si>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</si>
  <si>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</si>
  <si>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</si>
  <si>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</si>
  <si>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</si>
  <si>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</si>
  <si>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</si>
  <si>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</si>
  <si>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</si>
  <si>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</si>
  <si>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</si>
  <si>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</si>
  <si>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</si>
  <si>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</si>
  <si>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</si>
  <si>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</si>
  <si>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</si>
  <si>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</si>
  <si>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</si>
  <si>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</si>
  <si>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</si>
  <si>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</si>
  <si>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</si>
  <si>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</si>
  <si>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</si>
  <si>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</si>
  <si>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</si>
  <si>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</si>
  <si>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</si>
  <si>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</si>
  <si>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</si>
  <si>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</si>
  <si>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</si>
  <si>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</si>
  <si>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</si>
  <si>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</si>
  <si>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</si>
  <si>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</si>
  <si>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</si>
  <si>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</si>
  <si>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</si>
  <si>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</si>
  <si>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</si>
  <si>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</si>
  <si>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</si>
  <si>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</si>
  <si>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</si>
  <si>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</si>
  <si>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</si>
  <si>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</si>
  <si>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</si>
  <si>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</si>
  <si>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</si>
  <si>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</si>
  <si>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</si>
  <si>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</si>
  <si>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</si>
  <si>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</si>
  <si>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</si>
  <si>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</si>
  <si>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</si>
  <si>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</si>
  <si>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</si>
  <si>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</si>
  <si>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</si>
  <si>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</si>
  <si>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</si>
  <si>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</si>
  <si>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</si>
  <si>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</si>
  <si>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</si>
  <si>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</si>
  <si>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</si>
  <si>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</si>
  <si>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</si>
  <si>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</si>
  <si>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</si>
  <si>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</si>
  <si>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</si>
  <si>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</si>
  <si>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</si>
  <si>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</si>
  <si>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</si>
  <si>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</si>
  <si>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</si>
  <si>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</si>
  <si>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</si>
  <si>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</si>
  <si>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</si>
  <si>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</si>
  <si>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</si>
  <si>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</si>
  <si>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</si>
  <si>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</si>
  <si>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</si>
  <si>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</si>
  <si>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</si>
  <si>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</si>
  <si>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</si>
  <si>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</si>
  <si>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</si>
  <si>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</si>
  <si>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</si>
  <si>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</si>
  <si>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</si>
  <si>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</si>
  <si>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</si>
  <si>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</si>
  <si>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</si>
  <si>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</si>
  <si>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</si>
  <si>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</si>
  <si>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</si>
  <si>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</si>
  <si>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</si>
  <si>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</si>
  <si>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</si>
  <si>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</si>
  <si>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</si>
  <si>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</si>
  <si>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</si>
  <si>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</si>
  <si>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</si>
  <si>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</si>
  <si>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</si>
  <si>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</si>
  <si>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</si>
  <si>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</si>
  <si>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</si>
  <si>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</si>
  <si>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</si>
  <si>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</si>
  <si>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</si>
  <si>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</si>
  <si>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</si>
  <si>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</si>
  <si>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</si>
  <si>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</si>
  <si>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</si>
  <si>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</si>
  <si>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</si>
  <si>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</si>
  <si>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</si>
  <si>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</si>
  <si>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</si>
  <si>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</si>
  <si>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</si>
  <si>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</si>
  <si>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</si>
  <si>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</si>
  <si>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</si>
  <si>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</si>
  <si>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</si>
  <si>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</si>
  <si>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</si>
  <si>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</si>
  <si>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</si>
  <si>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</si>
  <si>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</si>
  <si>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</si>
  <si>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</si>
  <si>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</si>
  <si>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</si>
  <si>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</si>
  <si>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</si>
  <si>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</si>
  <si>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</si>
  <si>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</si>
  <si>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</si>
  <si>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</si>
  <si>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</si>
  <si>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</si>
  <si>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</si>
  <si>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</si>
  <si>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</si>
  <si>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</si>
  <si>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</si>
  <si>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</si>
  <si>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</si>
  <si>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</si>
  <si>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</si>
  <si>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</si>
  <si>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</si>
  <si>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</si>
  <si>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</si>
  <si>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</si>
  <si>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</si>
  <si>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</si>
  <si>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</si>
  <si>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</si>
  <si>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</si>
  <si>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</si>
  <si>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</si>
  <si>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</si>
  <si>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</si>
  <si>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</si>
  <si>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</si>
  <si>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</si>
  <si>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</si>
  <si>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</si>
  <si>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</si>
  <si>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</si>
  <si>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</si>
  <si>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</si>
  <si>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</si>
  <si>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</si>
  <si>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</si>
  <si>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</si>
  <si>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</si>
  <si>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</si>
  <si>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</si>
  <si>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</si>
  <si>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</si>
  <si>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</si>
  <si>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</si>
  <si>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</si>
  <si>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</si>
  <si>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</si>
  <si>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</si>
  <si>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</si>
  <si>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</si>
  <si>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</si>
  <si>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</si>
  <si>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</si>
  <si>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</si>
  <si>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</si>
  <si>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</si>
  <si>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</si>
  <si>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</si>
  <si>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</si>
  <si>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</si>
  <si>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</si>
  <si>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</si>
  <si>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</si>
  <si>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</si>
  <si>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</si>
  <si>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</si>
  <si>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</si>
  <si>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</si>
  <si>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</si>
  <si>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</si>
  <si>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</si>
  <si>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</si>
  <si>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</si>
  <si>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</si>
  <si>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</si>
  <si>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</si>
  <si>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</si>
  <si>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</si>
  <si>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</si>
  <si>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</si>
  <si>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</si>
  <si>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</si>
  <si>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</si>
  <si>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</si>
  <si>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</si>
  <si>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</si>
  <si>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</si>
  <si>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</si>
  <si>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</si>
  <si>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</si>
  <si>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</si>
  <si>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</si>
  <si>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</si>
  <si>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</si>
  <si>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</si>
  <si>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</si>
  <si>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</si>
  <si>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</si>
  <si>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</si>
  <si>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</si>
  <si>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</si>
  <si>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</si>
  <si>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</si>
  <si>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</si>
  <si>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</si>
  <si>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</si>
  <si>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</si>
  <si>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</si>
  <si>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</si>
  <si>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</si>
  <si>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</si>
  <si>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</si>
  <si>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</si>
  <si>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</si>
  <si>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</si>
  <si>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</si>
  <si>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</si>
  <si>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</si>
  <si>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</si>
  <si>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</si>
  <si>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</si>
  <si>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</si>
  <si>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</si>
  <si>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</si>
  <si>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</si>
  <si>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</si>
  <si>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</si>
  <si>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</si>
  <si>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</si>
  <si>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</si>
  <si>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</si>
  <si>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</si>
  <si>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</si>
  <si>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</si>
  <si>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</si>
  <si>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</si>
  <si>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</si>
  <si>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</si>
  <si>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</si>
  <si>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</si>
  <si>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</si>
  <si>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</si>
  <si>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</si>
  <si>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</si>
  <si>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</si>
  <si>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</si>
  <si>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</si>
  <si>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</si>
  <si>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</si>
  <si>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</si>
  <si>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</si>
  <si>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</si>
  <si>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</si>
  <si>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</si>
  <si>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</si>
  <si>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</si>
  <si>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</si>
  <si>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</si>
  <si>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</si>
  <si>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</si>
  <si>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</si>
  <si>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</si>
  <si>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</si>
  <si>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</si>
  <si>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</si>
  <si>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</si>
  <si>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</si>
  <si>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</si>
  <si>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</si>
  <si>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</si>
  <si>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</si>
  <si>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</si>
  <si>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</si>
  <si>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</si>
  <si>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</si>
  <si>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</si>
  <si>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</si>
  <si>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</si>
  <si>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</si>
  <si>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</si>
  <si>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</si>
  <si>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</si>
  <si>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</si>
  <si>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</si>
  <si>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</si>
  <si>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</si>
  <si>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</si>
  <si>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</si>
  <si>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</si>
  <si>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</si>
  <si>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</si>
  <si>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</si>
  <si>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</si>
  <si>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</si>
  <si>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</si>
  <si>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</si>
  <si>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</si>
  <si>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</si>
  <si>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</si>
  <si>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</si>
  <si>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</si>
  <si>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</si>
  <si>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</si>
  <si>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</si>
  <si>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</si>
  <si>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</si>
  <si>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</si>
  <si>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</si>
  <si>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</si>
  <si>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</si>
  <si>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</si>
  <si>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</si>
  <si>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</si>
  <si>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</si>
  <si>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</si>
  <si>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</si>
  <si>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</si>
  <si>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</si>
  <si>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</si>
  <si>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</si>
  <si>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</si>
  <si>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</si>
  <si>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</si>
  <si>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</si>
  <si>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</si>
  <si>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</si>
  <si>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</si>
  <si>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</si>
  <si>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</si>
  <si>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</si>
  <si>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</si>
  <si>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</si>
  <si>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</si>
  <si>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</si>
  <si>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</si>
  <si>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</si>
  <si>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</si>
  <si>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</si>
  <si>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</si>
  <si>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</si>
  <si>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</si>
  <si>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</si>
  <si>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</si>
  <si>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</si>
  <si>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</si>
  <si>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</si>
  <si>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</si>
  <si>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</si>
  <si>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</si>
  <si>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</si>
  <si>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</si>
  <si>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</si>
  <si>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</si>
  <si>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</si>
  <si>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</si>
  <si>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</si>
  <si>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</si>
  <si>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</si>
  <si>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</si>
  <si>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</si>
  <si>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</si>
  <si>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</si>
  <si>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</si>
  <si>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</si>
  <si>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</si>
  <si>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</si>
  <si>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</si>
  <si>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</si>
  <si>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</si>
  <si>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</si>
  <si>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</si>
  <si>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</si>
  <si>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</si>
  <si>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</si>
  <si>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</si>
  <si>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</si>
  <si>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</si>
  <si>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</si>
  <si>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</si>
  <si>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</si>
  <si>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</si>
  <si>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</si>
  <si>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</si>
  <si>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</si>
  <si>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</si>
  <si>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</si>
  <si>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</si>
  <si>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</si>
  <si>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</si>
  <si>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</si>
  <si>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</si>
  <si>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</si>
  <si>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</si>
  <si>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</si>
  <si>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</si>
  <si>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</si>
  <si>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</si>
  <si>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</si>
  <si>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</si>
  <si>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</si>
  <si>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</si>
  <si>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</si>
  <si>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</si>
  <si>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</si>
  <si>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</si>
  <si>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</si>
  <si>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</si>
  <si>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</si>
  <si>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</si>
  <si>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</si>
  <si>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</si>
  <si>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</si>
  <si>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</si>
  <si>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</si>
  <si>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</si>
  <si>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</si>
  <si>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</si>
  <si>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</si>
  <si>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</si>
  <si>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</si>
  <si>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</si>
  <si>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</si>
  <si>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</si>
  <si>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</si>
  <si>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</si>
  <si>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</si>
  <si>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</si>
  <si>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</si>
  <si>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</si>
  <si>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</si>
  <si>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</si>
  <si>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</si>
  <si>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</si>
  <si>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</si>
  <si>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</si>
  <si>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</si>
  <si>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</si>
  <si>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</si>
  <si>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</si>
  <si>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</si>
  <si>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</si>
  <si>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</si>
  <si>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</si>
  <si>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</si>
  <si>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</si>
  <si>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</si>
  <si>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</si>
  <si>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</si>
  <si>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</si>
  <si>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</si>
  <si>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</si>
  <si>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</si>
  <si>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</si>
  <si>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</si>
  <si>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</si>
  <si>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</si>
  <si>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</si>
  <si>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</si>
  <si>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</si>
  <si>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</si>
  <si>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</si>
  <si>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</si>
  <si>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</si>
  <si>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</si>
  <si>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</si>
  <si>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</si>
  <si>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</si>
  <si>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</si>
  <si>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</si>
  <si>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</si>
  <si>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</si>
  <si>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</si>
  <si>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</si>
  <si>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</si>
  <si>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</si>
  <si>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</si>
  <si>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</si>
  <si>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</si>
  <si>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</si>
  <si>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</si>
  <si>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</si>
  <si>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</si>
  <si>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</si>
  <si>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</si>
  <si>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</si>
  <si>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</si>
  <si>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</si>
  <si>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</si>
  <si>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</si>
  <si>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</si>
  <si>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</si>
  <si>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</si>
  <si>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</si>
  <si>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</si>
  <si>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</si>
  <si>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</si>
  <si>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</si>
  <si>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</si>
  <si>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</si>
  <si>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</si>
  <si>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</si>
  <si>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</si>
  <si>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</si>
  <si>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</si>
  <si>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</si>
  <si>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</si>
  <si>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</si>
  <si>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</si>
  <si>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</si>
  <si>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</si>
  <si>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</si>
  <si>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</si>
  <si>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</si>
  <si>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</si>
  <si>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</si>
  <si>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</si>
  <si>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</si>
  <si>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</si>
  <si>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</si>
  <si>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</si>
  <si>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</si>
  <si>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</si>
  <si>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</si>
  <si>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</si>
  <si>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</si>
  <si>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</si>
  <si>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</si>
  <si>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</si>
  <si>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</si>
  <si>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</si>
  <si>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</si>
  <si>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</si>
  <si>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</si>
  <si>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</si>
  <si>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</si>
  <si>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</si>
  <si>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</si>
  <si>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</si>
  <si>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</si>
  <si>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</si>
  <si>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</si>
  <si>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</si>
  <si>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</si>
  <si>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</si>
  <si>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</si>
  <si>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</si>
  <si>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</si>
  <si>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</si>
  <si>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</si>
  <si>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</si>
  <si>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</si>
  <si>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</si>
  <si>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</si>
  <si>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</si>
  <si>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</si>
  <si>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</si>
  <si>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</si>
  <si>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</si>
  <si>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</si>
  <si>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</si>
  <si>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</si>
  <si>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</si>
  <si>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</si>
  <si>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</si>
  <si>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</si>
  <si>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</si>
  <si>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</si>
  <si>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</si>
  <si>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</si>
  <si>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</si>
  <si>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</si>
  <si>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</si>
  <si>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</si>
  <si>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</si>
  <si>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</si>
  <si>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</si>
  <si>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</si>
  <si>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</si>
  <si>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</si>
  <si>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</si>
  <si>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</si>
  <si>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</si>
  <si>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</si>
  <si>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</si>
  <si>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</si>
  <si>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</si>
  <si>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</si>
  <si>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</si>
  <si>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</si>
  <si>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</si>
  <si>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</si>
  <si>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</si>
  <si>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</si>
  <si>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</si>
  <si>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</si>
  <si>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</si>
  <si>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</si>
  <si>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</si>
  <si>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</si>
  <si>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</si>
  <si>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</si>
  <si>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</si>
  <si>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</si>
  <si>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</si>
  <si>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</si>
  <si>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</si>
  <si>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</si>
  <si>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</si>
  <si>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</si>
  <si>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</si>
  <si>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</si>
  <si>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</si>
  <si>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</si>
  <si>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</si>
  <si>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</si>
  <si>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</si>
  <si>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</si>
  <si>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</si>
  <si>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</si>
  <si>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</si>
  <si>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</si>
  <si>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</si>
  <si>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</si>
  <si>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</si>
  <si>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</si>
  <si>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</si>
  <si>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</si>
  <si>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</si>
  <si>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</si>
  <si>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</si>
  <si>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</si>
  <si>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</si>
  <si>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</si>
  <si>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</si>
  <si>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</si>
  <si>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</si>
  <si>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</si>
  <si>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</si>
  <si>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</si>
  <si>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</si>
  <si>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</si>
  <si>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</si>
  <si>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</si>
  <si>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</si>
  <si>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</si>
  <si>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</si>
  <si>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</si>
  <si>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</si>
  <si>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</si>
  <si>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</si>
  <si>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</si>
  <si>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</si>
  <si>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</si>
  <si>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</si>
  <si>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</si>
  <si>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</si>
  <si>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</si>
  <si>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</si>
  <si>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</si>
  <si>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</si>
  <si>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</si>
  <si>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</si>
  <si>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</si>
  <si>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</si>
  <si>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</si>
  <si>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</si>
  <si>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</si>
  <si>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</si>
  <si>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</si>
  <si>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</si>
  <si>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</si>
  <si>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</si>
  <si>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</si>
  <si>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</si>
  <si>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</si>
  <si>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</si>
  <si>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</si>
  <si>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</si>
  <si>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</si>
  <si>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</si>
  <si>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</si>
  <si>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</si>
  <si>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</si>
  <si>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</si>
  <si>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</si>
  <si>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</si>
  <si>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</si>
  <si>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</si>
  <si>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</si>
  <si>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</si>
  <si>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</si>
  <si>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</si>
  <si>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</si>
  <si>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</si>
  <si>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</si>
  <si>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</si>
  <si>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</si>
  <si>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</si>
  <si>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</si>
  <si>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</si>
  <si>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</si>
  <si>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</si>
  <si>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</si>
  <si>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</si>
  <si>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</si>
  <si>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</si>
  <si>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</si>
  <si>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</si>
  <si>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</si>
  <si>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</si>
  <si>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</si>
  <si>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</si>
  <si>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</si>
  <si>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</si>
  <si>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</si>
  <si>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</si>
  <si>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</si>
  <si>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</si>
  <si>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</si>
  <si>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</si>
  <si>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</si>
  <si>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</si>
  <si>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</si>
  <si>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</si>
  <si>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</si>
  <si>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</si>
  <si>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</si>
  <si>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</si>
  <si>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</si>
  <si>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</si>
  <si>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</si>
  <si>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</si>
  <si>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</si>
  <si>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</si>
  <si>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</si>
  <si>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</si>
  <si>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</si>
  <si>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</si>
  <si>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</si>
  <si>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</si>
  <si>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</si>
  <si>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</si>
  <si>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</si>
  <si>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</si>
  <si>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</si>
  <si>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</si>
  <si>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</si>
  <si>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</si>
  <si>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</si>
  <si>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</si>
  <si>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</si>
  <si>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</si>
  <si>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</si>
  <si>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</si>
  <si>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</si>
  <si>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</si>
  <si>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</si>
  <si>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</si>
  <si>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</si>
  <si>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</si>
  <si>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</si>
  <si>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</si>
  <si>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</si>
  <si>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</si>
  <si>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</si>
  <si>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</si>
  <si>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</si>
  <si>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</si>
  <si>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</si>
  <si>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</si>
  <si>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</si>
  <si>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</si>
  <si>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</si>
  <si>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</si>
  <si>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</si>
  <si>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</si>
  <si>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</si>
  <si>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</si>
  <si>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</si>
  <si>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</si>
  <si>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</si>
  <si>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</si>
  <si>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</si>
  <si>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</si>
  <si>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</si>
  <si>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</si>
  <si>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</si>
  <si>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</si>
  <si>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</si>
  <si>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</si>
  <si>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</si>
  <si>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</si>
  <si>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</si>
  <si>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</si>
  <si>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</si>
  <si>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</si>
  <si>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</si>
  <si>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</si>
  <si>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</si>
  <si>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</si>
  <si>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</si>
  <si>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</si>
  <si>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</si>
  <si>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</si>
  <si>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</si>
  <si>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</si>
  <si>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</si>
  <si>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</si>
  <si>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</si>
  <si>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</si>
  <si>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</si>
  <si>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</si>
  <si>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</si>
  <si>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</si>
  <si>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</si>
  <si>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</si>
  <si>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</si>
  <si>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</si>
  <si>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</si>
  <si>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</si>
  <si>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</si>
  <si>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</si>
  <si>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</si>
  <si>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</si>
  <si>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</si>
  <si>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</si>
  <si>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</si>
  <si>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</si>
  <si>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</si>
  <si>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</si>
  <si>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</si>
  <si>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</si>
  <si>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</si>
  <si>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</si>
  <si>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</si>
  <si>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</si>
  <si>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</si>
  <si>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</si>
  <si>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</si>
  <si>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</si>
  <si>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</si>
  <si>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</si>
  <si>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</si>
  <si>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</si>
  <si>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</si>
  <si>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</si>
  <si>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</si>
  <si>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</si>
  <si>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</si>
  <si>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</si>
  <si>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</si>
  <si>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</si>
  <si>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</si>
  <si>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</si>
  <si>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</si>
  <si>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</si>
  <si>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</si>
  <si>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</si>
  <si>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</si>
  <si>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</si>
  <si>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</si>
  <si>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</si>
  <si>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</si>
  <si>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</si>
  <si>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</si>
  <si>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</si>
  <si>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</si>
  <si>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</si>
  <si>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</si>
  <si>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</si>
  <si>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</si>
  <si>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</si>
  <si>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</si>
  <si>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</si>
  <si>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</si>
  <si>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</si>
  <si>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</si>
  <si>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</si>
  <si>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</si>
  <si>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</si>
  <si>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</si>
  <si>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</si>
  <si>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</si>
  <si>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</si>
  <si>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</si>
  <si>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</si>
  <si>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</si>
  <si>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</si>
  <si>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</si>
  <si>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</si>
  <si>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</si>
  <si>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</si>
  <si>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</si>
  <si>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</si>
  <si>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</si>
  <si>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</si>
  <si>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</si>
  <si>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</si>
  <si>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</si>
  <si>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</si>
  <si>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</si>
  <si>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</si>
  <si>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</si>
  <si>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</si>
  <si>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</si>
  <si>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</si>
  <si>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</si>
  <si>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</si>
  <si>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</si>
  <si>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</si>
  <si>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</si>
  <si>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</si>
  <si>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</si>
  <si>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</si>
  <si>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</si>
  <si>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</si>
  <si>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</si>
  <si>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</si>
  <si>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</si>
  <si>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</si>
  <si>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</si>
  <si>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</si>
  <si>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</si>
  <si>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</si>
  <si>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</si>
  <si>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</si>
  <si>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</si>
  <si>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</si>
  <si>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</si>
  <si>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</si>
  <si>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</si>
  <si>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</si>
  <si>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</si>
  <si>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</si>
  <si>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</si>
  <si>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</si>
  <si>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</si>
  <si>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</si>
  <si>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</si>
  <si>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</si>
  <si>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</si>
  <si>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</si>
  <si>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</si>
  <si>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</si>
  <si>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</si>
  <si>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</si>
  <si>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</si>
  <si>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</si>
  <si>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</si>
  <si>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</si>
  <si>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</si>
  <si>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</si>
  <si>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</si>
  <si>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</si>
  <si>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</si>
  <si>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</si>
  <si>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</si>
  <si>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</si>
  <si>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</si>
  <si>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</si>
  <si>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</si>
  <si>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</si>
  <si>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</si>
  <si>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</si>
  <si>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</si>
  <si>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</si>
  <si>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</si>
  <si>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</si>
  <si>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</si>
  <si>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</si>
  <si>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</si>
  <si>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</si>
  <si>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</si>
  <si>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</si>
  <si>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</si>
  <si>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</si>
  <si>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</si>
  <si>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</si>
  <si>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</si>
  <si>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</si>
  <si>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</si>
  <si>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</si>
  <si>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</si>
  <si>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</si>
  <si>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</si>
  <si>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</si>
  <si>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</si>
  <si>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</si>
  <si>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</si>
  <si>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</si>
  <si>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</si>
  <si>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</si>
  <si>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</si>
  <si>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</si>
  <si>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</si>
  <si>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</si>
  <si>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</si>
  <si>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</si>
  <si>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</si>
  <si>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</si>
  <si>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</si>
  <si>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</si>
  <si>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</si>
  <si>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</si>
  <si>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</si>
  <si>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</si>
  <si>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</si>
  <si>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</si>
  <si>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</si>
  <si>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</si>
  <si>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</si>
  <si>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</si>
  <si>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</si>
  <si>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</si>
  <si>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</si>
  <si>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</si>
  <si>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</si>
  <si>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</si>
  <si>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</si>
  <si>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</si>
  <si>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</si>
  <si>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</si>
  <si>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</si>
  <si>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</si>
  <si>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</si>
  <si>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</si>
  <si>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</si>
  <si>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</si>
  <si>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</si>
  <si>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</si>
  <si>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</si>
  <si>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</si>
  <si>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</si>
  <si>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</si>
  <si>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</si>
  <si>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</si>
  <si>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</si>
  <si>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</si>
  <si>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</si>
  <si>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</si>
  <si>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</si>
  <si>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</si>
  <si>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</si>
  <si>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</si>
  <si>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</si>
  <si>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</si>
  <si>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</si>
  <si>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</si>
  <si>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</si>
  <si>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</si>
  <si>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</si>
  <si>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</si>
  <si>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</si>
  <si>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</si>
  <si>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</si>
  <si>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</si>
  <si>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</si>
  <si>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</si>
  <si>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</si>
  <si>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</si>
  <si>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</si>
  <si>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</si>
  <si>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</si>
  <si>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</si>
  <si>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</si>
  <si>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</si>
  <si>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</si>
  <si>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</si>
  <si>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</si>
  <si>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</si>
  <si>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</si>
  <si>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</si>
  <si>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</si>
  <si>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</si>
  <si>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</si>
  <si>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</si>
  <si>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</si>
  <si>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</si>
  <si>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</si>
  <si>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</si>
  <si>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</si>
  <si>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</si>
  <si>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</si>
  <si>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</si>
  <si>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</si>
  <si>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</si>
  <si>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</si>
  <si>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</si>
  <si>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</si>
  <si>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</si>
  <si>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</si>
  <si>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</si>
  <si>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</si>
  <si>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</si>
  <si>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</si>
  <si>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</si>
  <si>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</si>
  <si>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</si>
  <si>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</si>
  <si>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</si>
  <si>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</si>
  <si>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</si>
  <si>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</si>
  <si>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</si>
  <si>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</si>
  <si>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</si>
  <si>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</si>
  <si>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</si>
  <si>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</si>
  <si>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</si>
  <si>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</si>
  <si>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</si>
  <si>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</si>
  <si>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</si>
  <si>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</si>
  <si>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</si>
  <si>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</si>
  <si>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</si>
  <si>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</si>
  <si>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</si>
  <si>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</si>
  <si>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</si>
  <si>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</si>
  <si>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</si>
  <si>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</si>
  <si>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</si>
  <si>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</si>
  <si>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</si>
  <si>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</si>
  <si>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</si>
  <si>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</si>
  <si>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</si>
  <si>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</si>
  <si>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</si>
  <si>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</si>
  <si>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</si>
  <si>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</si>
  <si>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</si>
  <si>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</si>
  <si>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</si>
  <si>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</si>
  <si>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</si>
  <si>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</si>
  <si>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</si>
  <si>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</si>
  <si>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</si>
  <si>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</si>
  <si>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</si>
  <si>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</si>
  <si>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</si>
  <si>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</si>
  <si>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</si>
  <si>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</si>
  <si>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</si>
  <si>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</si>
  <si>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</si>
  <si>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</si>
  <si>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</si>
  <si>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</si>
  <si>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</si>
  <si>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</si>
  <si>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</si>
  <si>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</si>
  <si>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</si>
  <si>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</si>
  <si>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</si>
  <si>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</si>
  <si>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</si>
  <si>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</si>
  <si>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</si>
  <si>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</si>
  <si>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</si>
  <si>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</si>
  <si>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</si>
  <si>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</si>
  <si>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</si>
  <si>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</si>
  <si>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</si>
  <si>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</si>
  <si>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</si>
  <si>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</si>
  <si>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</si>
  <si>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</si>
  <si>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</si>
  <si>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</si>
  <si>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</si>
  <si>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</si>
  <si>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</si>
  <si>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</si>
  <si>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</si>
  <si>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</si>
  <si>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</si>
  <si>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</si>
  <si>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</si>
  <si>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</si>
  <si>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</si>
  <si>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</si>
  <si>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</si>
  <si>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</si>
  <si>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</si>
  <si>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</si>
  <si>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</si>
  <si>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</si>
  <si>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</si>
  <si>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</si>
  <si>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</si>
  <si>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</si>
  <si>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</si>
  <si>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</si>
  <si>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</si>
  <si>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</si>
  <si>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</si>
  <si>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</si>
  <si>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</si>
  <si>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</si>
  <si>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</si>
  <si>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</si>
  <si>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</si>
  <si>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</si>
  <si>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</si>
  <si>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</si>
  <si>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</si>
  <si>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</si>
  <si>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</si>
  <si>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</si>
  <si>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</si>
  <si>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</si>
  <si>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</si>
  <si>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</si>
  <si>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</si>
  <si>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</si>
  <si>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</si>
  <si>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</si>
  <si>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</si>
  <si>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</si>
  <si>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</si>
  <si>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</si>
  <si>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</si>
  <si>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</si>
  <si>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</si>
  <si>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</si>
  <si>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</si>
  <si>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</si>
  <si>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</si>
  <si>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</si>
  <si>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</si>
  <si>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</si>
  <si>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</si>
  <si>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</si>
  <si>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</si>
  <si>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</si>
  <si>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</si>
  <si>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</si>
  <si>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</si>
  <si>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</si>
  <si>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</si>
  <si>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</si>
  <si>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</si>
  <si>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</si>
  <si>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</si>
  <si>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</si>
  <si>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</si>
  <si>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</si>
  <si>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</si>
  <si>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</si>
  <si>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</si>
  <si>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</si>
  <si>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</si>
  <si>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</si>
  <si>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</si>
  <si>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</si>
  <si>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</si>
  <si>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</si>
  <si>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</si>
  <si>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</si>
  <si>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</si>
  <si>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</si>
  <si>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</si>
  <si>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</si>
  <si>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</si>
  <si>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</si>
  <si>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</si>
  <si>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</si>
  <si>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</si>
  <si>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</si>
  <si>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</si>
  <si>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</si>
  <si>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</si>
  <si>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</si>
  <si>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</si>
  <si>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</si>
  <si>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</si>
  <si>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</si>
  <si>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</si>
  <si>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</si>
  <si>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</si>
  <si>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</si>
  <si>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</si>
  <si>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</si>
  <si>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</si>
  <si>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</si>
  <si>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</si>
  <si>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</si>
  <si>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</si>
  <si>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</si>
  <si>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</si>
  <si>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</si>
  <si>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</si>
  <si>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</si>
  <si>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</si>
  <si>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</si>
  <si>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</si>
  <si>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</si>
  <si>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</si>
  <si>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</si>
  <si>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</si>
  <si>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</si>
  <si>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</si>
  <si>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</si>
  <si>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</si>
  <si>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</si>
  <si>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</si>
  <si>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</si>
  <si>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</si>
  <si>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</si>
  <si>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</si>
  <si>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</si>
  <si>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</si>
  <si>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</si>
  <si>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</si>
  <si>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</si>
  <si>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</si>
  <si>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</si>
  <si>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</si>
  <si>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</si>
  <si>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</si>
  <si>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</si>
  <si>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</si>
  <si>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</si>
  <si>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</si>
  <si>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</si>
  <si>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</si>
  <si>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</si>
  <si>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</si>
  <si>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</si>
  <si>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</si>
  <si>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</si>
  <si>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</si>
  <si>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</si>
  <si>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</si>
  <si>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</si>
  <si>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</si>
  <si>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</si>
  <si>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</si>
  <si>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</si>
  <si>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</si>
  <si>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</si>
  <si>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</si>
  <si>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</si>
  <si>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</si>
  <si>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</si>
  <si>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</si>
  <si>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</si>
  <si>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</si>
  <si>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</si>
  <si>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</si>
  <si>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</si>
  <si>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</si>
  <si>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</si>
  <si>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</si>
  <si>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</si>
  <si>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</si>
  <si>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</si>
  <si>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</si>
  <si>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</si>
  <si>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</si>
  <si>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</si>
  <si>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</si>
  <si>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</si>
  <si>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</si>
  <si>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</si>
  <si>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</si>
  <si>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</si>
  <si>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</si>
  <si>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</si>
  <si>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</si>
  <si>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</si>
  <si>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</si>
  <si>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</si>
  <si>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</si>
  <si>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</si>
  <si>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</si>
  <si>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</si>
  <si>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</si>
  <si>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</si>
  <si>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</si>
  <si>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</si>
  <si>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</si>
  <si>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</si>
  <si>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</si>
  <si>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</si>
  <si>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</si>
  <si>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</si>
  <si>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</si>
  <si>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</si>
  <si>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</si>
  <si>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</si>
  <si>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</si>
  <si>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</si>
  <si>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</si>
  <si>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</si>
  <si>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</si>
  <si>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</si>
  <si>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</si>
  <si>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</si>
  <si>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</si>
  <si>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</si>
  <si>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</si>
  <si>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</si>
  <si>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</si>
  <si>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</si>
  <si>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</si>
  <si>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</si>
  <si>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</si>
  <si>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</si>
  <si>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</si>
  <si>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</si>
  <si>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</si>
  <si>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</si>
  <si>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</si>
  <si>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</si>
  <si>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</si>
  <si>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</si>
  <si>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</si>
  <si>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</si>
  <si>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</si>
  <si>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</si>
  <si>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</si>
  <si>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</si>
  <si>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</si>
  <si>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</si>
  <si>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</si>
  <si>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</si>
  <si>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</si>
  <si>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</si>
  <si>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</si>
  <si>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</si>
  <si>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</si>
  <si>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</si>
  <si>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</si>
  <si>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</si>
  <si>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</si>
  <si>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</si>
  <si>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</si>
  <si>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</si>
  <si>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</si>
  <si>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</si>
  <si>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</si>
  <si>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</si>
  <si>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</si>
  <si>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</si>
  <si>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</si>
  <si>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</si>
  <si>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</si>
  <si>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</si>
  <si>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</si>
  <si>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</si>
  <si>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</si>
  <si>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</si>
  <si>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</si>
  <si>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</si>
  <si>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</si>
  <si>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</si>
  <si>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</si>
  <si>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</si>
  <si>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</si>
  <si>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</si>
  <si>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</si>
  <si>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</si>
  <si>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</si>
  <si>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</si>
  <si>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</si>
  <si>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</si>
  <si>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</si>
  <si>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</si>
  <si>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</si>
  <si>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</si>
  <si>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</si>
  <si>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</si>
  <si>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</si>
  <si>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</si>
  <si>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</si>
  <si>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</si>
  <si>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</si>
  <si>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</si>
  <si>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</si>
  <si>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</si>
  <si>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</si>
  <si>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</si>
  <si>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</si>
  <si>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</si>
  <si>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</si>
  <si>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</si>
  <si>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</si>
  <si>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</si>
  <si>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</si>
  <si>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</si>
  <si>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</si>
  <si>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</si>
  <si>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</si>
  <si>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</si>
  <si>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</si>
  <si>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</si>
  <si>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</si>
  <si>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</si>
  <si>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</si>
  <si>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</si>
  <si>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</si>
  <si>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</si>
  <si>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</si>
  <si>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</si>
  <si>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</si>
  <si>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</si>
  <si>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</si>
  <si>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</si>
  <si>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</si>
  <si>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</si>
  <si>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</si>
  <si>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</si>
  <si>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</si>
  <si>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</si>
  <si>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</si>
  <si>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</si>
  <si>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</si>
  <si>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</si>
  <si>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</si>
  <si>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</si>
  <si>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</si>
  <si>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</si>
  <si>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</si>
  <si>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</si>
  <si>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</si>
  <si>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</si>
  <si>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</si>
  <si>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</si>
  <si>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</si>
  <si>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</si>
  <si>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</si>
  <si>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</si>
  <si>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</si>
  <si>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</si>
  <si>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</si>
  <si>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</si>
  <si>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</si>
  <si>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</si>
  <si>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</si>
  <si>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</si>
  <si>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</si>
  <si>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</si>
  <si>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</si>
  <si>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</si>
  <si>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</si>
  <si>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</si>
  <si>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</si>
  <si>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</si>
  <si>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</si>
  <si>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</si>
  <si>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</si>
  <si>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</si>
  <si>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</si>
  <si>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</si>
  <si>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</si>
  <si>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</si>
  <si>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</si>
  <si>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</si>
  <si>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</si>
  <si>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</si>
  <si>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</si>
  <si>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</si>
  <si>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</si>
  <si>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</si>
  <si>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</si>
  <si>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</si>
  <si>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</si>
  <si>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</si>
  <si>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</si>
  <si>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</si>
  <si>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</si>
  <si>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</si>
  <si>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</si>
  <si>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</si>
  <si>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</si>
  <si>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</si>
  <si>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</si>
  <si>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</si>
  <si>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</si>
  <si>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</si>
  <si>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</si>
  <si>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</si>
  <si>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</si>
  <si>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</si>
  <si>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</si>
  <si>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</si>
  <si>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</si>
  <si>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</si>
  <si>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</si>
  <si>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</si>
  <si>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</si>
  <si>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</si>
  <si>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</si>
  <si>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</si>
  <si>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</si>
  <si>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</si>
  <si>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</si>
  <si>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</si>
  <si>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</si>
  <si>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</si>
  <si>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</si>
  <si>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</si>
  <si>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</si>
  <si>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</si>
  <si>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</si>
  <si>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</si>
  <si>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</si>
  <si>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</si>
  <si>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</si>
  <si>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</si>
  <si>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</si>
  <si>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</si>
  <si>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</si>
  <si>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</si>
  <si>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</si>
  <si>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</si>
  <si>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</si>
  <si>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</si>
  <si>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</si>
  <si>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</si>
  <si>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</si>
  <si>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</si>
  <si>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</si>
  <si>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</si>
  <si>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</si>
  <si>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</si>
  <si>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</si>
  <si>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</si>
  <si>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</si>
  <si>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</si>
  <si>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</si>
  <si>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</si>
  <si>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</si>
  <si>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</si>
  <si>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</si>
  <si>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</si>
  <si>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</si>
  <si>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</si>
  <si>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</si>
  <si>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</si>
  <si>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</si>
  <si>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</si>
  <si>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</si>
  <si>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</si>
  <si>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</si>
  <si>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</si>
  <si>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</si>
  <si>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</si>
  <si>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</si>
  <si>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</si>
  <si>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</si>
  <si>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</si>
  <si>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</si>
  <si>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</si>
  <si>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</si>
  <si>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</si>
  <si>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</si>
  <si>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</si>
  <si>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</si>
  <si>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</si>
  <si>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</si>
  <si>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</si>
  <si>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</si>
  <si>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</si>
  <si>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</si>
  <si>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</si>
  <si>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</si>
  <si>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</si>
  <si>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</si>
  <si>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</si>
  <si>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</si>
  <si>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</si>
  <si>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</si>
  <si>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</si>
  <si>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</si>
  <si>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</si>
  <si>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</si>
  <si>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</si>
  <si>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</si>
  <si>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</si>
  <si>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</si>
  <si>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</si>
  <si>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</si>
  <si>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</si>
  <si>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</si>
  <si>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</si>
  <si>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</si>
  <si>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</si>
  <si>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</si>
  <si>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</si>
  <si>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</si>
  <si>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</si>
  <si>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</si>
  <si>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</si>
  <si>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</si>
  <si>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</si>
  <si>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</si>
  <si>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</si>
  <si>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</si>
  <si>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</si>
  <si>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</si>
  <si>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</si>
  <si>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</si>
  <si>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</si>
  <si>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</si>
  <si>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</si>
  <si>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</si>
  <si>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</si>
  <si>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</si>
  <si>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</si>
  <si>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</si>
  <si>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</si>
  <si>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</si>
  <si>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</si>
  <si>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</si>
  <si>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</si>
  <si>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</si>
  <si>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</si>
  <si>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</si>
  <si>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</si>
  <si>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</si>
  <si>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</si>
  <si>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</si>
  <si>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</si>
  <si>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</si>
  <si>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</si>
  <si>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</si>
  <si>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</si>
  <si>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</si>
  <si>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</si>
  <si>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</si>
  <si>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</si>
  <si>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</si>
  <si>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</si>
  <si>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</si>
  <si>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</si>
  <si>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</si>
  <si>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</si>
  <si>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</si>
  <si>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</si>
  <si>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</si>
  <si>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</si>
  <si>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</si>
  <si>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</si>
  <si>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</si>
  <si>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</si>
  <si>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</si>
  <si>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</si>
  <si>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</si>
  <si>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</si>
  <si>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</si>
  <si>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</si>
  <si>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</si>
  <si>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</si>
  <si>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</si>
  <si>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</si>
  <si>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</si>
  <si>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</si>
  <si>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</si>
  <si>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</si>
  <si>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</si>
  <si>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</si>
  <si>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</si>
  <si>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</si>
  <si>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</si>
  <si>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</si>
  <si>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</si>
  <si>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</si>
  <si>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</si>
  <si>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</si>
  <si>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</si>
  <si>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</si>
  <si>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</si>
  <si>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</si>
  <si>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</si>
  <si>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</si>
  <si>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</si>
  <si>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</si>
  <si>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</si>
  <si>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</si>
  <si>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</si>
  <si>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</si>
  <si>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</si>
  <si>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</si>
  <si>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</si>
  <si>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</si>
  <si>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</si>
  <si>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</si>
  <si>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</si>
  <si>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</si>
  <si>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</si>
  <si>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</si>
  <si>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</si>
  <si>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</si>
  <si>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</si>
  <si>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</si>
  <si>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</si>
  <si>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</si>
  <si>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</si>
  <si>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</si>
  <si>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</si>
  <si>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</si>
  <si>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</si>
  <si>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</si>
  <si>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</si>
  <si>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</si>
  <si>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</si>
  <si>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</si>
  <si>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</si>
  <si>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</si>
  <si>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</si>
  <si>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</si>
  <si>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</si>
  <si>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</si>
  <si>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</si>
  <si>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</si>
  <si>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</si>
  <si>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</si>
  <si>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</si>
  <si>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</si>
  <si>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</si>
  <si>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</si>
  <si>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</si>
  <si>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</si>
  <si>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</si>
  <si>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</si>
  <si>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</si>
  <si>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</si>
  <si>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</si>
  <si>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</si>
  <si>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</si>
  <si>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</si>
  <si>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</si>
  <si>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</si>
  <si>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</si>
  <si>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</si>
  <si>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</si>
  <si>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</si>
  <si>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</si>
  <si>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</si>
  <si>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</si>
  <si>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</si>
  <si>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</si>
  <si>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</si>
  <si>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</si>
  <si>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</si>
  <si>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</si>
  <si>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</si>
  <si>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</si>
  <si>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</si>
  <si>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</si>
  <si>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</si>
  <si>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</si>
  <si>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</si>
  <si>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</si>
  <si>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</si>
  <si>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</si>
  <si>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</si>
  <si>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</si>
  <si>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</si>
  <si>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</si>
  <si>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</si>
  <si>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</si>
  <si>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</si>
  <si>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</si>
  <si>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</si>
  <si>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</si>
  <si>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</si>
  <si>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</si>
  <si>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</si>
  <si>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</si>
  <si>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</si>
  <si>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</si>
  <si>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</si>
  <si>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</si>
  <si>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</si>
  <si>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</si>
  <si>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</si>
  <si>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</si>
  <si>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</si>
  <si>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</si>
  <si>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</si>
  <si>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</si>
  <si>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</si>
  <si>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</si>
  <si>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</si>
  <si>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</si>
  <si>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</si>
  <si>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</si>
  <si>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</si>
  <si>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</si>
  <si>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</si>
  <si>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</si>
  <si>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</si>
  <si>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</si>
  <si>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</si>
  <si>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</si>
  <si>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</si>
  <si>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</si>
  <si>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</si>
  <si>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</si>
  <si>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</si>
  <si>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</si>
  <si>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</si>
  <si>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</si>
  <si>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</si>
  <si>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</si>
  <si>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</si>
  <si>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</si>
  <si>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</si>
  <si>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</si>
  <si>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</si>
  <si>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</si>
  <si>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</si>
  <si>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</si>
  <si>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</si>
  <si>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</si>
  <si>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</si>
  <si>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</si>
  <si>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</si>
  <si>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</si>
  <si>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</si>
  <si>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</si>
  <si>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</si>
  <si>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</si>
  <si>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</si>
  <si>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</si>
  <si>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</si>
  <si>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</si>
  <si>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</si>
  <si>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</si>
  <si>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</si>
  <si>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</si>
  <si>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</si>
  <si>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</si>
  <si>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</si>
  <si>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</si>
  <si>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</si>
  <si>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</si>
  <si>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</si>
  <si>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</si>
  <si>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</si>
  <si>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</si>
  <si>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</si>
  <si>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</si>
  <si>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</si>
  <si>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</si>
  <si>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</si>
  <si>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</si>
  <si>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</si>
  <si>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</si>
  <si>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</si>
  <si>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</si>
  <si>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</si>
  <si>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</si>
  <si>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</si>
  <si>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</si>
  <si>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</si>
  <si>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</si>
  <si>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</si>
  <si>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</si>
  <si>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</si>
  <si>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</si>
  <si>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</si>
  <si>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</si>
  <si>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</si>
  <si>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</si>
  <si>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</si>
  <si>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</si>
  <si>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</si>
  <si>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</si>
  <si>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</si>
  <si>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</si>
  <si>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</si>
  <si>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</si>
  <si>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</si>
  <si>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</si>
  <si>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</si>
  <si>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</si>
  <si>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</si>
  <si>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</si>
  <si>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</si>
  <si>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</si>
  <si>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</si>
  <si>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</si>
  <si>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</si>
  <si>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</si>
  <si>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</si>
  <si>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</si>
  <si>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</si>
  <si>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</si>
  <si>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</si>
  <si>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</si>
  <si>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</si>
  <si>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</si>
  <si>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</si>
  <si>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</si>
  <si>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</si>
  <si>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</si>
  <si>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</si>
  <si>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</si>
  <si>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</si>
  <si>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</si>
  <si>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</si>
  <si>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</si>
  <si>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</si>
  <si>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</si>
  <si>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</si>
  <si>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</si>
  <si>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</si>
  <si>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</si>
  <si>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</si>
  <si>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</si>
  <si>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</si>
  <si>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</si>
  <si>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</si>
  <si>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</si>
  <si>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</si>
  <si>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</si>
  <si>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</si>
  <si>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</si>
  <si>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</si>
  <si>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</si>
  <si>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</si>
  <si>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</si>
  <si>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</si>
  <si>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</si>
  <si>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</si>
  <si>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</si>
  <si>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</si>
  <si>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</si>
  <si>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</si>
  <si>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</si>
  <si>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</si>
  <si>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</si>
  <si>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</si>
  <si>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</si>
  <si>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</si>
  <si>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</si>
  <si>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</si>
  <si>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</si>
  <si>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</si>
  <si>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</si>
  <si>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</si>
  <si>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</si>
  <si>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</si>
  <si>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</si>
  <si>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</si>
  <si>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</si>
  <si>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</si>
  <si>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</si>
  <si>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</si>
  <si>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</si>
  <si>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</si>
  <si>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</si>
  <si>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</si>
  <si>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</si>
  <si>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</si>
  <si>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</si>
  <si>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</si>
  <si>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</si>
  <si>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</si>
  <si>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</si>
  <si>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</si>
  <si>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</si>
  <si>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</si>
  <si>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</si>
  <si>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</si>
  <si>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</si>
  <si>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</si>
  <si>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</si>
  <si>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</si>
  <si>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</si>
  <si>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</si>
  <si>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</si>
  <si>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</si>
  <si>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</si>
  <si>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</si>
  <si>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</si>
  <si>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</si>
  <si>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</si>
  <si>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</si>
  <si>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</si>
  <si>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</si>
  <si>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</si>
  <si>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</si>
  <si>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</si>
  <si>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</si>
  <si>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</si>
  <si>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</si>
  <si>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</si>
  <si>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</si>
  <si>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</si>
  <si>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</si>
  <si>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</si>
  <si>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</si>
  <si>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</si>
  <si>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</si>
  <si>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</si>
  <si>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</si>
  <si>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</si>
  <si>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</si>
  <si>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</si>
  <si>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</si>
  <si>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</si>
  <si>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</si>
  <si>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</si>
  <si>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</si>
  <si>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</si>
  <si>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</si>
  <si>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</si>
  <si>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</si>
  <si>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</si>
  <si>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</si>
  <si>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</si>
  <si>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</si>
  <si>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</si>
  <si>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</si>
  <si>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</si>
  <si>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</si>
  <si>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</si>
  <si>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</si>
  <si>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</si>
  <si>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</si>
  <si>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</si>
  <si>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</si>
  <si>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</si>
  <si>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</si>
  <si>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</si>
  <si>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</si>
  <si>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</si>
  <si>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</si>
  <si>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</si>
  <si>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</si>
  <si>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</si>
  <si>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</si>
  <si>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</si>
  <si>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</si>
  <si>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</si>
  <si>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</si>
  <si>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</si>
  <si>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</si>
  <si>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</si>
  <si>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</si>
  <si>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</si>
  <si>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</si>
  <si>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</si>
  <si>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</si>
  <si>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</si>
  <si>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</si>
  <si>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</si>
  <si>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</si>
  <si>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</si>
  <si>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</si>
  <si>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</si>
  <si>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</si>
  <si>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</si>
  <si>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</si>
  <si>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</si>
  <si>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</si>
  <si>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</si>
  <si>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</si>
  <si>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</si>
  <si>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</si>
  <si>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</si>
  <si>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</si>
  <si>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</si>
  <si>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</si>
  <si>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</si>
  <si>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</si>
  <si>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</si>
  <si>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</si>
  <si>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</si>
  <si>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</si>
  <si>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</si>
  <si>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</si>
  <si>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</si>
  <si>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</si>
  <si>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</si>
  <si>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</si>
  <si>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</si>
  <si>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</si>
  <si>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</si>
  <si>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</si>
  <si>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</si>
  <si>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</si>
  <si>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</si>
  <si>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</si>
  <si>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</si>
  <si>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</si>
  <si>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</si>
  <si>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</si>
  <si>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</si>
  <si>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</si>
  <si>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</si>
  <si>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</si>
  <si>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</si>
  <si>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</si>
  <si>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</si>
  <si>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</si>
  <si>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</si>
  <si>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</si>
  <si>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</si>
  <si>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</si>
  <si>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</si>
  <si>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</si>
  <si>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</si>
  <si>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</si>
  <si>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</si>
  <si>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</si>
  <si>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</si>
  <si>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</si>
  <si>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</si>
  <si>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</si>
  <si>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</si>
  <si>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</si>
  <si>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</si>
  <si>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</si>
  <si>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</si>
  <si>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</si>
  <si>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</si>
  <si>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</si>
  <si>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</si>
  <si>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</si>
  <si>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</si>
  <si>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</si>
  <si>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</si>
  <si>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</si>
  <si>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</si>
  <si>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</si>
  <si>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</si>
  <si>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</si>
  <si>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</si>
  <si>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</si>
  <si>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</si>
  <si>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</si>
  <si>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</si>
  <si>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</si>
  <si>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</si>
  <si>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</si>
  <si>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</si>
  <si>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</si>
  <si>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</si>
  <si>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</si>
  <si>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</si>
  <si>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</si>
  <si>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</si>
  <si>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</si>
  <si>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</si>
  <si>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</si>
  <si>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</si>
  <si>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</si>
  <si>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</si>
  <si>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</si>
  <si>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</si>
  <si>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</si>
  <si>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</si>
  <si>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</si>
  <si>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</si>
  <si>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</si>
  <si>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</si>
  <si>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</si>
  <si>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</si>
  <si>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</si>
  <si>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</si>
  <si>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</si>
  <si>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</si>
  <si>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</si>
  <si>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</si>
  <si>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</si>
  <si>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</si>
  <si>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</si>
  <si>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</si>
  <si>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</si>
  <si>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</si>
  <si>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</si>
  <si>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</si>
  <si>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</si>
  <si>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</si>
  <si>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</si>
  <si>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</si>
  <si>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</si>
  <si>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</si>
  <si>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</si>
  <si>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</si>
  <si>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</si>
  <si>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</si>
  <si>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</si>
  <si>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</si>
  <si>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</si>
  <si>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</si>
  <si>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</si>
  <si>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</si>
  <si>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</si>
  <si>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</si>
  <si>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</si>
  <si>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</si>
  <si>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</si>
  <si>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</si>
  <si>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</si>
  <si>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</si>
  <si>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</si>
  <si>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</si>
  <si>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</si>
  <si>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</si>
  <si>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</si>
  <si>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</si>
  <si>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</si>
  <si>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</si>
  <si>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</si>
  <si>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</si>
  <si>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</si>
  <si>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</si>
  <si>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</si>
  <si>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</si>
  <si>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</si>
  <si>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</si>
  <si>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</si>
  <si>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</si>
  <si>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</si>
  <si>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</si>
  <si>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</si>
  <si>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</si>
  <si>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</si>
  <si>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</si>
  <si>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</si>
  <si>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</si>
  <si>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</si>
  <si>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</si>
  <si>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</si>
  <si>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</si>
  <si>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</si>
  <si>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</si>
  <si>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</si>
  <si>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</si>
  <si>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</si>
  <si>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</si>
  <si>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</si>
  <si>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</si>
  <si>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</si>
  <si>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</si>
  <si>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</si>
  <si>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</si>
  <si>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</si>
  <si>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</si>
  <si>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</si>
  <si>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</si>
  <si>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</si>
  <si>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</si>
  <si>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</si>
  <si>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</si>
  <si>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</si>
  <si>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</si>
  <si>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</si>
  <si>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</si>
  <si>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</si>
  <si>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</si>
  <si>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</si>
  <si>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</si>
  <si>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</si>
  <si>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</si>
  <si>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</si>
  <si>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</si>
  <si>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</si>
  <si>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</si>
  <si>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</si>
  <si>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</si>
  <si>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</si>
  <si>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</si>
  <si>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</si>
  <si>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</si>
  <si>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</si>
  <si>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</si>
  <si>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</si>
  <si>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</si>
  <si>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</si>
  <si>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</si>
  <si>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</si>
  <si>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</si>
  <si>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</si>
  <si>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</si>
  <si>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</si>
  <si>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</si>
  <si>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</si>
  <si>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</si>
  <si>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</si>
  <si>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</si>
  <si>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</si>
  <si>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</si>
  <si>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</si>
  <si>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</si>
  <si>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</si>
  <si>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</si>
  <si>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</si>
  <si>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</si>
  <si>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</si>
  <si>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</si>
  <si>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</si>
  <si>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</si>
  <si>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</si>
  <si>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</si>
  <si>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</si>
  <si>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</si>
  <si>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</si>
  <si>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</si>
  <si>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</si>
  <si>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</si>
  <si>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</si>
  <si>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</si>
  <si>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</si>
  <si>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</si>
  <si>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</si>
  <si>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</si>
  <si>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</si>
  <si>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</si>
  <si>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</si>
  <si>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</si>
  <si>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</si>
  <si>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</si>
  <si>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</si>
  <si>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</si>
  <si>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</si>
  <si>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</si>
  <si>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</si>
  <si>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</si>
  <si>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</si>
  <si>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</si>
  <si>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</si>
  <si>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</si>
  <si>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</si>
  <si>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</si>
  <si>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</si>
  <si>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</si>
  <si>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</si>
  <si>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</si>
  <si>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</si>
  <si>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</si>
  <si>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</si>
  <si>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</si>
  <si>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</si>
  <si>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</si>
  <si>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</si>
  <si>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</si>
  <si>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</si>
  <si>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</si>
  <si>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</si>
  <si>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</si>
  <si>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</si>
  <si>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</si>
  <si>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</si>
  <si>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</si>
  <si>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</si>
  <si>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</si>
  <si>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</si>
  <si>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</si>
  <si>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</si>
  <si>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</si>
  <si>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</si>
  <si>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</si>
  <si>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</si>
  <si>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</si>
  <si>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</si>
  <si>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</si>
  <si>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</si>
  <si>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</si>
  <si>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</si>
  <si>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</si>
  <si>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</si>
  <si>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</si>
  <si>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</si>
  <si>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</si>
  <si>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</si>
  <si>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</si>
  <si>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</si>
  <si>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</si>
  <si>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</si>
  <si>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</si>
  <si>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</si>
  <si>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</si>
  <si>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</si>
  <si>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</si>
  <si>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</si>
  <si>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</si>
  <si>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</si>
  <si>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</si>
  <si>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</si>
  <si>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</si>
  <si>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</si>
  <si>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</si>
  <si>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</si>
  <si>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</si>
  <si>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</si>
  <si>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</si>
  <si>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</si>
  <si>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</si>
  <si>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</si>
  <si>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</si>
  <si>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</si>
  <si>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</si>
  <si>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</si>
  <si>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</si>
  <si>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</si>
  <si>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</si>
  <si>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</si>
  <si>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</si>
  <si>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</si>
  <si>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</si>
  <si>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</si>
  <si>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</si>
  <si>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</si>
  <si>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</si>
  <si>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</si>
  <si>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</si>
  <si>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</si>
  <si>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</si>
  <si>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</si>
  <si>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</si>
  <si>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</si>
  <si>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</si>
  <si>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</si>
  <si>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</si>
  <si>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</si>
  <si>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</si>
  <si>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</si>
  <si>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</si>
  <si>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</si>
  <si>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</si>
  <si>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</si>
  <si>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</si>
  <si>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</si>
  <si>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</si>
  <si>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</si>
  <si>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</si>
  <si>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</si>
  <si>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</si>
  <si>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</si>
  <si>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</si>
  <si>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</si>
  <si>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</si>
  <si>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</si>
  <si>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</si>
  <si>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</si>
  <si>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</si>
  <si>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</si>
  <si>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</si>
  <si>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</si>
  <si>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</si>
  <si>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</si>
  <si>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</si>
  <si>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</si>
  <si>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</si>
  <si>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</si>
  <si>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</si>
  <si>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</si>
  <si>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</si>
  <si>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</si>
  <si>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</si>
  <si>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</si>
  <si>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</si>
  <si>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</si>
  <si>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</si>
  <si>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</si>
  <si>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</si>
  <si>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</si>
  <si>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</si>
  <si>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</si>
  <si>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</si>
  <si>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</si>
  <si>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</si>
  <si>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</si>
  <si>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</si>
  <si>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</si>
  <si>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</si>
  <si>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</si>
  <si>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</si>
  <si>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</si>
  <si>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</si>
  <si>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</si>
  <si>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</si>
  <si>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</si>
  <si>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</si>
  <si>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</si>
  <si>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</si>
  <si>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</si>
  <si>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</si>
  <si>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</si>
  <si>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</si>
  <si>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</si>
  <si>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</si>
  <si>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</si>
  <si>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</si>
  <si>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</si>
  <si>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</si>
  <si>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</si>
  <si>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</si>
  <si>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</si>
  <si>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</si>
  <si>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</si>
  <si>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</si>
  <si>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</si>
  <si>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</si>
  <si>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</si>
  <si>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</si>
  <si>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</si>
  <si>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</si>
  <si>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</si>
  <si>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</si>
  <si>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</si>
  <si>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</si>
  <si>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</si>
  <si>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</si>
  <si>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</si>
  <si>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</si>
  <si>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</si>
  <si>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</si>
  <si>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</si>
  <si>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</si>
  <si>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</si>
  <si>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</si>
  <si>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</si>
  <si>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</si>
  <si>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</si>
  <si>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</si>
  <si>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</si>
  <si>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</si>
  <si>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</si>
  <si>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</si>
  <si>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</si>
  <si>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</si>
  <si>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</si>
  <si>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</si>
  <si>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</si>
  <si>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</si>
  <si>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</si>
  <si>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</si>
  <si>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</si>
  <si>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</si>
  <si>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</si>
  <si>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</si>
  <si>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</si>
  <si>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</si>
  <si>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</si>
  <si>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</si>
  <si>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</si>
  <si>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</si>
  <si>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</si>
  <si>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</si>
  <si>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</si>
  <si>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</si>
  <si>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</si>
  <si>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</si>
  <si>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</si>
  <si>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</si>
  <si>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</si>
  <si>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</si>
  <si>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</si>
  <si>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</si>
  <si>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</si>
  <si>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</si>
  <si>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</si>
  <si>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</si>
  <si>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</si>
  <si>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</si>
  <si>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</si>
  <si>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</si>
  <si>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</si>
  <si>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</si>
  <si>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</si>
  <si>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</si>
  <si>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</si>
  <si>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</si>
  <si>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</si>
  <si>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</si>
  <si>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</si>
  <si>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</si>
  <si>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</si>
  <si>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</si>
  <si>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</si>
  <si>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</si>
  <si>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</si>
  <si>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</si>
  <si>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</si>
  <si>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</si>
  <si>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</si>
  <si>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</si>
  <si>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</si>
  <si>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</si>
  <si>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</si>
  <si>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</si>
  <si>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</si>
  <si>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</si>
  <si>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</si>
  <si>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</si>
  <si>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</si>
  <si>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</si>
  <si>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</si>
  <si>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</si>
  <si>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</si>
  <si>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</si>
  <si>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</si>
  <si>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</si>
  <si>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</si>
  <si>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</si>
  <si>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</si>
  <si>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</si>
  <si>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</si>
  <si>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</si>
  <si>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</si>
  <si>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</si>
  <si>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</si>
  <si>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</si>
  <si>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</si>
  <si>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</si>
  <si>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</si>
  <si>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</si>
  <si>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</si>
  <si>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</si>
  <si>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</si>
  <si>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</si>
  <si>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</si>
  <si>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</si>
  <si>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</si>
  <si>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</si>
  <si>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</si>
  <si>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</si>
  <si>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</si>
  <si>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</si>
  <si>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</si>
  <si>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</si>
  <si>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</si>
  <si>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</si>
  <si>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</si>
  <si>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</si>
  <si>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</si>
  <si>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</si>
  <si>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</si>
  <si>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</si>
  <si>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</si>
  <si>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</si>
  <si>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</si>
  <si>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</si>
  <si>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</si>
  <si>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</si>
  <si>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</si>
  <si>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</si>
  <si>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</si>
  <si>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</si>
  <si>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</si>
  <si>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</si>
  <si>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</si>
  <si>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</si>
  <si>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</si>
  <si>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</si>
  <si>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</si>
  <si>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</si>
  <si>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</si>
  <si>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</si>
  <si>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</si>
  <si>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</si>
  <si>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</si>
  <si>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</si>
  <si>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</si>
  <si>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</si>
  <si>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</si>
  <si>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</si>
  <si>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</si>
  <si>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</si>
  <si>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</si>
  <si>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</si>
  <si>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</si>
  <si>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</si>
  <si>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</si>
  <si>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</si>
  <si>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</si>
  <si>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</si>
  <si>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</si>
  <si>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</si>
  <si>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</si>
  <si>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</si>
  <si>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</si>
  <si>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</si>
  <si>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</si>
  <si>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</si>
  <si>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</si>
  <si>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</si>
  <si>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</si>
  <si>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</si>
  <si>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</si>
  <si>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</si>
  <si>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</si>
  <si>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</si>
  <si>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</si>
  <si>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</si>
  <si>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</si>
  <si>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</si>
  <si>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</si>
  <si>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</si>
  <si>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</si>
  <si>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</si>
  <si>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</si>
  <si>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</si>
  <si>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</si>
  <si>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</si>
  <si>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</si>
  <si>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</si>
  <si>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</si>
  <si>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</si>
  <si>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</si>
  <si>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</si>
  <si>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</si>
  <si>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</si>
  <si>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</si>
  <si>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</si>
  <si>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</si>
  <si>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</si>
  <si>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</si>
  <si>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</si>
  <si>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</si>
  <si>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</si>
  <si>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</si>
  <si>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</si>
  <si>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</si>
  <si>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</si>
  <si>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</si>
  <si>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</si>
  <si>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</si>
  <si>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</si>
  <si>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</si>
  <si>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</si>
  <si>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</si>
  <si>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</si>
  <si>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</si>
  <si>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</si>
  <si>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</si>
  <si>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</si>
  <si>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</si>
  <si>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</si>
  <si>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</si>
  <si>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</si>
  <si>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</si>
  <si>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</si>
  <si>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</si>
  <si>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</si>
  <si>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</si>
  <si>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</si>
  <si>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</si>
  <si>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</si>
  <si>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</si>
  <si>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</si>
  <si>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</si>
  <si>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</si>
  <si>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</si>
  <si>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</si>
  <si>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</si>
  <si>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</si>
  <si>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</si>
  <si>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</si>
  <si>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</si>
  <si>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</si>
  <si>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</si>
  <si>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</si>
  <si>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</si>
  <si>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</si>
  <si>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</si>
  <si>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</si>
  <si>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</si>
  <si>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</si>
  <si>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</si>
  <si>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</si>
  <si>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</si>
  <si>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</si>
  <si>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</si>
  <si>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</si>
  <si>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</si>
  <si>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</si>
  <si>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</si>
  <si>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</si>
  <si>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</si>
  <si>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</si>
  <si>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</si>
  <si>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</si>
  <si>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</si>
  <si>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</si>
  <si>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</si>
  <si>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</si>
  <si>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</si>
  <si>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</si>
  <si>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</si>
  <si>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</si>
  <si>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</si>
  <si>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</si>
  <si>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</si>
  <si>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</si>
  <si>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</si>
  <si>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</si>
  <si>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</si>
  <si>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</si>
  <si>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</si>
  <si>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</si>
  <si>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</si>
  <si>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</si>
  <si>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</si>
  <si>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</si>
  <si>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</si>
  <si>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</si>
  <si>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</si>
  <si>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</si>
  <si>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</si>
  <si>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</si>
  <si>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</si>
  <si>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</si>
  <si>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</si>
  <si>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</si>
  <si>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</si>
  <si>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</si>
  <si>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</si>
  <si>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</si>
  <si>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</si>
  <si>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</si>
  <si>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</si>
  <si>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</si>
  <si>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</si>
  <si>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</si>
  <si>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</si>
  <si>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</si>
  <si>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</si>
  <si>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</si>
  <si>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</si>
  <si>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</si>
  <si>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</si>
  <si>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</si>
  <si>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</si>
  <si>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</si>
  <si>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</si>
  <si>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</si>
  <si>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</si>
  <si>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</si>
  <si>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</si>
  <si>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</si>
  <si>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</si>
  <si>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</si>
  <si>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</si>
  <si>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</si>
  <si>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</si>
  <si>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</si>
  <si>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</si>
  <si>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</si>
  <si>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</si>
  <si>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</si>
  <si>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</si>
  <si>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</si>
  <si>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</si>
  <si>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</si>
  <si>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</si>
  <si>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</si>
  <si>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</si>
  <si>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</si>
  <si>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</si>
  <si>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</si>
  <si>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</si>
  <si>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</si>
  <si>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</si>
  <si>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</si>
  <si>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</si>
  <si>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</si>
  <si>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</si>
  <si>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</si>
  <si>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</si>
  <si>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</si>
  <si>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</si>
  <si>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</si>
  <si>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</si>
  <si>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</si>
  <si>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</si>
  <si>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</si>
  <si>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</si>
  <si>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</si>
  <si>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</si>
  <si>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</si>
  <si>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</si>
  <si>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</si>
  <si>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</si>
  <si>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</si>
  <si>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</si>
  <si>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</si>
  <si>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</si>
  <si>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</si>
  <si>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</si>
  <si>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</si>
  <si>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</si>
  <si>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</si>
  <si>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</si>
  <si>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</si>
  <si>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</si>
  <si>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</si>
  <si>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</si>
  <si>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</si>
  <si>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</si>
  <si>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</si>
  <si>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</si>
  <si>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</si>
  <si>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</si>
  <si>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</si>
  <si>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</si>
  <si>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</si>
  <si>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</si>
  <si>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</si>
  <si>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</si>
  <si>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</si>
  <si>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</si>
  <si>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</si>
  <si>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</si>
  <si>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</si>
  <si>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</si>
  <si>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</si>
  <si>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</si>
  <si>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</si>
  <si>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</si>
  <si>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</si>
  <si>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</si>
  <si>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</si>
  <si>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</si>
  <si>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</si>
  <si>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</si>
  <si>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</si>
  <si>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</si>
  <si>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</si>
  <si>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</si>
  <si>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</si>
  <si>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</si>
  <si>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</si>
  <si>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</si>
  <si>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</si>
  <si>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</si>
  <si>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</si>
  <si>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</si>
  <si>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</si>
  <si>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</si>
  <si>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</si>
  <si>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</si>
  <si>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</si>
  <si>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</si>
  <si>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</si>
  <si>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</si>
  <si>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</si>
  <si>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</si>
  <si>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</si>
  <si>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</si>
  <si>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</si>
  <si>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</si>
  <si>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</si>
  <si>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</si>
  <si>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</si>
  <si>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</si>
  <si>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</si>
  <si>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</si>
  <si>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</si>
  <si>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</si>
  <si>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</si>
  <si>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</si>
  <si>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</si>
  <si>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</si>
  <si>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</si>
  <si>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</si>
  <si>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</si>
  <si>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</si>
  <si>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</si>
  <si>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</si>
  <si>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</si>
  <si>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</si>
  <si>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</si>
  <si>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</si>
  <si>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</si>
  <si>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</si>
  <si>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</si>
  <si>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</si>
  <si>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</si>
  <si>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</si>
  <si>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</si>
  <si>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</si>
  <si>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</si>
  <si>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</si>
  <si>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</si>
  <si>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</si>
  <si>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</si>
  <si>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</si>
  <si>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</si>
  <si>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</si>
  <si>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</si>
  <si>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</si>
  <si>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</si>
  <si>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</si>
  <si>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</si>
  <si>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</si>
  <si>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</si>
  <si>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</si>
  <si>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</si>
  <si>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</si>
  <si>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</si>
  <si>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</si>
  <si>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</si>
  <si>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</si>
  <si>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</si>
  <si>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</si>
  <si>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</si>
  <si>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</si>
  <si>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</si>
  <si>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</si>
  <si>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</si>
  <si>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</si>
  <si>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</si>
  <si>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</si>
  <si>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</si>
  <si>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</si>
  <si>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</si>
  <si>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</si>
  <si>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</si>
  <si>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</si>
  <si>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</si>
  <si>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</si>
  <si>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</si>
  <si>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</si>
  <si>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</si>
  <si>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</si>
  <si>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</si>
  <si>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</si>
  <si>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</si>
  <si>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</si>
  <si>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</si>
  <si>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</si>
  <si>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</si>
  <si>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</si>
  <si>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</si>
  <si>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</si>
  <si>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</si>
  <si>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</si>
  <si>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</si>
  <si>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</si>
  <si>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</si>
  <si>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</si>
  <si>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</si>
  <si>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</si>
  <si>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</si>
  <si>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</si>
  <si>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</si>
  <si>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</si>
  <si>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</si>
  <si>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</si>
  <si>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</si>
  <si>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</si>
  <si>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</si>
  <si>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</si>
  <si>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</si>
  <si>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</si>
  <si>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</si>
  <si>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</si>
  <si>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</si>
  <si>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</si>
  <si>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</si>
  <si>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</si>
  <si>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</si>
  <si>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</si>
  <si>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</si>
  <si>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</si>
  <si>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</si>
  <si>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</si>
  <si>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</si>
  <si>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</si>
  <si>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</si>
  <si>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</si>
  <si>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</si>
  <si>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</si>
  <si>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</si>
  <si>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</si>
  <si>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</si>
  <si>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</si>
  <si>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</si>
  <si>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</si>
  <si>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</si>
  <si>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</si>
  <si>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</si>
  <si>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</si>
  <si>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</si>
  <si>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</si>
  <si>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</si>
  <si>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</si>
  <si>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</si>
  <si>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</si>
  <si>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</si>
  <si>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</si>
  <si>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</si>
  <si>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</si>
  <si>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</si>
  <si>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</si>
  <si>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</si>
  <si>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</si>
  <si>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</si>
  <si>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</si>
  <si>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</si>
  <si>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</si>
  <si>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</si>
  <si>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</si>
  <si>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</si>
  <si>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</si>
  <si>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</si>
  <si>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</si>
  <si>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</si>
  <si>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</si>
  <si>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</si>
  <si>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</si>
  <si>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</si>
  <si>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</si>
  <si>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</si>
  <si>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</si>
  <si>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</si>
  <si>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</si>
  <si>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</si>
  <si>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</si>
  <si>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</si>
  <si>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</si>
  <si>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</si>
  <si>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</si>
  <si>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</si>
  <si>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</si>
  <si>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</si>
  <si>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</si>
  <si>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</si>
  <si>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</si>
  <si>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</si>
  <si>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</si>
  <si>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</si>
  <si>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</si>
  <si>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</si>
  <si>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</si>
  <si>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</si>
  <si>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</si>
  <si>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</si>
  <si>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</si>
  <si>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</si>
  <si>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</si>
  <si>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</si>
  <si>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</si>
  <si>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</si>
  <si>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</si>
  <si>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</si>
  <si>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</si>
  <si>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</si>
  <si>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</si>
  <si>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</si>
  <si>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</si>
  <si>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</si>
  <si>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</si>
  <si>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</si>
  <si>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</si>
  <si>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</si>
  <si>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</si>
  <si>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</si>
  <si>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</si>
  <si>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</si>
  <si>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</si>
  <si>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</si>
  <si>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</si>
  <si>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</si>
  <si>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</si>
  <si>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</si>
  <si>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</si>
  <si>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</si>
  <si>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</si>
  <si>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</si>
  <si>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</si>
  <si>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</si>
  <si>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</si>
  <si>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</si>
  <si>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</si>
  <si>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</si>
  <si>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</si>
  <si>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</si>
  <si>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</si>
  <si>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</si>
  <si>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</si>
  <si>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</si>
  <si>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</si>
  <si>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</si>
  <si>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</si>
  <si>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</si>
  <si>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</si>
  <si>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</si>
  <si>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</si>
  <si>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</si>
  <si>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</si>
  <si>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</si>
  <si>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</si>
  <si>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</si>
  <si>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</si>
  <si>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</si>
  <si>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</si>
  <si>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</si>
  <si>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</si>
  <si>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</si>
  <si>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</si>
  <si>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</si>
  <si>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</si>
  <si>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</si>
  <si>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</si>
  <si>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</si>
  <si>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</si>
  <si>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</si>
  <si>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</si>
  <si>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</si>
  <si>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</si>
  <si>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</si>
  <si>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</si>
  <si>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</si>
  <si>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</si>
  <si>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</si>
  <si>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</si>
  <si>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</si>
  <si>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</si>
  <si>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</si>
  <si>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</si>
  <si>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</si>
  <si>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</si>
  <si>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</si>
  <si>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</si>
  <si>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</si>
  <si>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</si>
  <si>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</si>
  <si>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</si>
  <si>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</si>
  <si>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</si>
  <si>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</si>
  <si>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</si>
  <si>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</si>
  <si>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</si>
  <si>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</si>
  <si>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</si>
  <si>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</si>
  <si>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</si>
  <si>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</si>
  <si>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</si>
  <si>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</si>
  <si>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</si>
  <si>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</si>
  <si>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</si>
  <si>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</si>
  <si>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</si>
  <si>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</si>
  <si>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</si>
  <si>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</si>
  <si>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</si>
  <si>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</si>
  <si>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</si>
  <si>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</si>
  <si>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</si>
  <si>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</si>
  <si>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</si>
  <si>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</si>
  <si>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</si>
  <si>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</si>
  <si>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</si>
  <si>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</si>
  <si>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</si>
  <si>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</si>
  <si>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</si>
  <si>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</si>
  <si>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</si>
  <si>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</si>
  <si>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</si>
  <si>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</si>
  <si>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</si>
  <si>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</si>
  <si>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</si>
  <si>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</si>
  <si>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</si>
  <si>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</si>
  <si>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</si>
  <si>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</si>
  <si>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</si>
  <si>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</si>
  <si>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</si>
  <si>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</si>
  <si>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</si>
  <si>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</si>
  <si>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</si>
  <si>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</si>
  <si>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</si>
  <si>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</si>
  <si>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</si>
  <si>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</si>
  <si>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</si>
  <si>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</si>
  <si>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</si>
  <si>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</si>
  <si>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</si>
  <si>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</si>
  <si>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</si>
  <si>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</si>
  <si>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</si>
  <si>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</si>
  <si>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</si>
  <si>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</si>
  <si>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</si>
  <si>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</si>
  <si>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</si>
  <si>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</si>
  <si>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</si>
  <si>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</si>
  <si>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</si>
  <si>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</si>
  <si>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</si>
  <si>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</si>
  <si>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</si>
  <si>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</si>
  <si>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</si>
  <si>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</si>
  <si>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</si>
  <si>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</si>
  <si>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</si>
  <si>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</si>
  <si>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</si>
  <si>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</si>
  <si>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</si>
  <si>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</si>
  <si>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</si>
  <si>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</si>
  <si>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</si>
  <si>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</si>
  <si>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</si>
  <si>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</si>
  <si>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</si>
  <si>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</si>
  <si>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</si>
  <si>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</si>
  <si>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</si>
  <si>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</si>
  <si>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</si>
  <si>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</si>
  <si>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</si>
  <si>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</si>
  <si>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</si>
  <si>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</si>
  <si>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</si>
  <si>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</si>
  <si>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</si>
  <si>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</si>
  <si>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</si>
  <si>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</si>
  <si>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</si>
  <si>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</si>
  <si>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</si>
  <si>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</si>
  <si>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</si>
  <si>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</si>
  <si>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</si>
  <si>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</si>
  <si>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</si>
  <si>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</si>
  <si>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</si>
  <si>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</si>
  <si>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</si>
  <si>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</si>
  <si>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</si>
  <si>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</si>
  <si>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</si>
  <si>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</si>
  <si>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</si>
  <si>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</si>
  <si>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</si>
  <si>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</si>
  <si>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</si>
  <si>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</si>
  <si>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</si>
  <si>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</si>
  <si>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</si>
  <si>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</si>
  <si>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</si>
  <si>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</si>
  <si>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</si>
  <si>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</si>
  <si>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</si>
  <si>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</si>
  <si>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</si>
  <si>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</si>
  <si>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</si>
  <si>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</si>
  <si>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</si>
  <si>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</si>
  <si>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</si>
  <si>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</si>
  <si>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</si>
  <si>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</si>
  <si>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</si>
  <si>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</si>
  <si>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</si>
  <si>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</si>
  <si>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</si>
  <si>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</si>
  <si>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</si>
  <si>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</si>
  <si>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</si>
  <si>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</si>
  <si>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</si>
  <si>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</si>
  <si>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</si>
  <si>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</si>
  <si>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</si>
  <si>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</si>
  <si>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</si>
  <si>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</si>
  <si>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</si>
  <si>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</si>
  <si>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</si>
  <si>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</si>
  <si>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</si>
  <si>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</si>
  <si>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</si>
  <si>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</si>
  <si>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</si>
  <si>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</si>
  <si>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</si>
  <si>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</si>
  <si>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</si>
  <si>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</si>
  <si>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</si>
  <si>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</si>
  <si>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</si>
  <si>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</si>
  <si>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</si>
  <si>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</si>
  <si>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</si>
  <si>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</si>
  <si>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</si>
  <si>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</si>
  <si>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</si>
  <si>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</si>
  <si>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</si>
  <si>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</si>
  <si>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</si>
  <si>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</si>
  <si>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</si>
  <si>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</si>
  <si>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</si>
  <si>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</si>
  <si>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</si>
  <si>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</si>
  <si>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</si>
  <si>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</si>
  <si>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</si>
  <si>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</si>
  <si>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</si>
  <si>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</si>
  <si>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</si>
  <si>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</si>
  <si>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</si>
  <si>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</si>
  <si>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</si>
  <si>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</si>
  <si>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</si>
  <si>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</si>
  <si>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</si>
  <si>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</si>
  <si>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</si>
  <si>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</si>
  <si>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</si>
  <si>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</si>
  <si>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</si>
  <si>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</si>
  <si>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</si>
  <si>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</si>
  <si>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</si>
  <si>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</si>
  <si>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</si>
  <si>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</si>
  <si>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</si>
  <si>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</si>
  <si>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</si>
  <si>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</si>
  <si>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</si>
  <si>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</si>
  <si>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</si>
  <si>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</si>
  <si>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</si>
  <si>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</si>
  <si>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</si>
  <si>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</si>
  <si>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</si>
  <si>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</si>
  <si>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</si>
  <si>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</si>
  <si>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</si>
  <si>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</si>
  <si>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</si>
  <si>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</si>
  <si>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</si>
  <si>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</si>
  <si>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</si>
  <si>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</si>
  <si>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</si>
  <si>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</si>
  <si>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</si>
  <si>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</si>
  <si>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</si>
  <si>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</si>
  <si>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</si>
  <si>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</si>
  <si>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</si>
  <si>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</si>
  <si>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</si>
  <si>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</si>
  <si>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</si>
  <si>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</si>
  <si>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</si>
  <si>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</si>
  <si>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</si>
  <si>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</si>
  <si>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</si>
  <si>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</si>
  <si>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</si>
  <si>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</si>
  <si>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</si>
  <si>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</si>
  <si>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</si>
  <si>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</si>
  <si>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</si>
  <si>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</si>
  <si>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</si>
  <si>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</si>
  <si>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</si>
  <si>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</si>
  <si>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</si>
  <si>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</si>
  <si>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</si>
  <si>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</si>
  <si>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</si>
  <si>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</si>
  <si>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</si>
  <si>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</si>
  <si>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</si>
  <si>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</si>
  <si>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</si>
  <si>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</si>
  <si>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</si>
  <si>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</si>
  <si>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</si>
  <si>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</si>
  <si>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</si>
  <si>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</si>
  <si>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</si>
  <si>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</si>
  <si>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</si>
  <si>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</si>
  <si>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</si>
  <si>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</si>
  <si>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</si>
  <si>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</si>
  <si>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</si>
  <si>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</si>
  <si>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</si>
  <si>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</si>
  <si>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</si>
  <si>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</si>
  <si>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</si>
  <si>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</si>
  <si>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</si>
  <si>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</si>
  <si>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</si>
  <si>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</si>
  <si>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</si>
  <si>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</si>
  <si>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</si>
  <si>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</si>
  <si>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</si>
  <si>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</si>
  <si>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</si>
  <si>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</si>
  <si>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</si>
  <si>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</si>
  <si>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</si>
  <si>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</si>
  <si>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</si>
  <si>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</si>
  <si>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</si>
  <si>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</si>
  <si>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</si>
  <si>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</si>
  <si>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</si>
  <si>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</si>
  <si>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</si>
  <si>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</si>
  <si>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</si>
  <si>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</si>
  <si>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</si>
  <si>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</si>
  <si>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</si>
  <si>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</si>
  <si>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</si>
  <si>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</si>
  <si>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</si>
  <si>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</si>
  <si>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</si>
  <si>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</si>
  <si>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</si>
  <si>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</si>
  <si>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</si>
  <si>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</si>
  <si>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</si>
  <si>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</si>
  <si>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</si>
  <si>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</si>
  <si>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</si>
  <si>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</si>
  <si>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</si>
  <si>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</si>
  <si>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</si>
  <si>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</si>
  <si>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</si>
  <si>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</si>
  <si>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</si>
  <si>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</si>
  <si>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</si>
  <si>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</si>
  <si>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</si>
  <si>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</si>
  <si>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</si>
  <si>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</si>
  <si>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</si>
  <si>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</si>
  <si>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</si>
  <si>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</si>
  <si>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</si>
  <si>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</si>
  <si>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</si>
  <si>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</si>
  <si>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</si>
  <si>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</si>
  <si>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</si>
  <si>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</si>
  <si>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</si>
  <si>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</si>
  <si>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</si>
  <si>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</si>
  <si>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</si>
  <si>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</si>
  <si>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</si>
  <si>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</si>
  <si>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</si>
  <si>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</si>
  <si>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</si>
  <si>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</si>
  <si>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</si>
  <si>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</si>
  <si>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</si>
  <si>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</si>
  <si>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</si>
  <si>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</si>
  <si>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</si>
  <si>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</si>
  <si>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</si>
  <si>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</si>
  <si>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</si>
  <si>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</si>
  <si>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</si>
  <si>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</si>
  <si>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</si>
  <si>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</si>
  <si>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</si>
  <si>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</si>
  <si>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</si>
  <si>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</si>
  <si>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</si>
  <si>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</si>
  <si>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</si>
  <si>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</si>
  <si>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</si>
  <si>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</si>
  <si>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</si>
  <si>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</si>
  <si>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</si>
  <si>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</si>
  <si>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</si>
  <si>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</si>
  <si>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</si>
  <si>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</si>
  <si>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</si>
  <si>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</si>
  <si>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</si>
  <si>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</si>
  <si>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</si>
  <si>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</si>
  <si>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</si>
  <si>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</si>
  <si>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</si>
  <si>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</si>
  <si>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</si>
  <si>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</si>
  <si>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</si>
  <si>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</si>
  <si>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</si>
  <si>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</si>
  <si>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</si>
  <si>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</si>
  <si>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</si>
  <si>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</si>
  <si>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</si>
  <si>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</si>
  <si>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</si>
  <si>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</si>
  <si>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</si>
  <si>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</si>
  <si>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</si>
  <si>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</si>
  <si>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</si>
  <si>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</si>
  <si>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</si>
  <si>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</si>
  <si>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</si>
  <si>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</si>
  <si>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</si>
  <si>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</si>
  <si>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</si>
  <si>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</si>
  <si>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</si>
  <si>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</si>
  <si>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</si>
  <si>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</si>
  <si>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</si>
  <si>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</si>
  <si>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</si>
  <si>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</si>
  <si>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</si>
  <si>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</si>
  <si>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</si>
  <si>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</si>
  <si>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</si>
  <si>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</si>
  <si>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</si>
  <si>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</si>
  <si>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</si>
  <si>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</si>
  <si>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</si>
  <si>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</si>
  <si>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</si>
  <si>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</si>
  <si>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</si>
  <si>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</si>
  <si>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</si>
  <si>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</si>
  <si>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</si>
  <si>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</si>
  <si>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</si>
  <si>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</si>
  <si>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</si>
  <si>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</si>
  <si>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</si>
  <si>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</si>
  <si>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</si>
  <si>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</si>
  <si>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</si>
  <si>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</si>
  <si>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</si>
  <si>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</si>
  <si>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</si>
  <si>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</si>
  <si>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</si>
  <si>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</si>
  <si>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</si>
  <si>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</si>
  <si>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</si>
  <si>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</si>
  <si>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</si>
  <si>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</si>
  <si>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</si>
  <si>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</si>
  <si>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</si>
  <si>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</si>
  <si>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</si>
  <si>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</si>
  <si>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</si>
  <si>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</si>
  <si>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</si>
  <si>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</si>
  <si>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</si>
  <si>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</si>
  <si>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</si>
  <si>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</si>
  <si>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</si>
  <si>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</si>
  <si>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</si>
  <si>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</si>
  <si>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</si>
  <si>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</si>
  <si>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</si>
  <si>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</si>
  <si>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</si>
  <si>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</si>
  <si>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</si>
  <si>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</si>
  <si>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</si>
  <si>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</si>
  <si>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</si>
  <si>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</si>
  <si>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</si>
  <si>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</si>
  <si>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</si>
  <si>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</si>
  <si>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</si>
  <si>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</si>
  <si>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</si>
  <si>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</si>
  <si>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</si>
  <si>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</si>
  <si>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</si>
  <si>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</si>
  <si>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</si>
  <si>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</si>
  <si>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</si>
  <si>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</si>
  <si>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</si>
  <si>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</si>
  <si>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</si>
  <si>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</si>
  <si>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</si>
  <si>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</si>
  <si>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</si>
  <si>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</si>
  <si>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</si>
  <si>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</si>
  <si>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</si>
  <si>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</si>
  <si>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</si>
  <si>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</si>
  <si>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</si>
  <si>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</si>
  <si>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</si>
  <si>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</si>
  <si>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</si>
  <si>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</si>
  <si>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</si>
  <si>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</si>
  <si>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</si>
  <si>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</si>
  <si>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</si>
  <si>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</si>
  <si>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</si>
  <si>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</si>
  <si>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</si>
  <si>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</si>
  <si>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</si>
  <si>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</si>
  <si>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</si>
  <si>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</si>
  <si>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</si>
  <si>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</si>
  <si>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</si>
  <si>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</si>
  <si>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</si>
  <si>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</si>
  <si>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</si>
  <si>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</si>
  <si>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</si>
  <si>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</si>
  <si>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</si>
  <si>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</si>
  <si>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</si>
  <si>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</si>
  <si>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</si>
  <si>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</si>
  <si>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</si>
  <si>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</si>
  <si>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</si>
  <si>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</si>
  <si>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</si>
  <si>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</si>
  <si>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</si>
  <si>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</si>
  <si>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</si>
  <si>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</si>
  <si>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</si>
  <si>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</si>
  <si>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</si>
  <si>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</si>
  <si>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</si>
  <si>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</si>
  <si>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</si>
  <si>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</si>
  <si>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</si>
  <si>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</si>
  <si>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</si>
  <si>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</si>
  <si>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</si>
  <si>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</si>
  <si>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</si>
  <si>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</si>
  <si>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</si>
  <si>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</si>
  <si>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</si>
  <si>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</si>
  <si>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</si>
  <si>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</si>
  <si>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</si>
  <si>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</si>
  <si>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</si>
  <si>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</si>
  <si>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</si>
  <si>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</si>
  <si>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</si>
  <si>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</si>
  <si>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</si>
  <si>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</si>
  <si>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</si>
  <si>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</si>
  <si>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</si>
  <si>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</si>
  <si>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</si>
  <si>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</si>
  <si>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</si>
  <si>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</si>
  <si>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</si>
  <si>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</si>
  <si>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</si>
  <si>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</si>
  <si>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</si>
  <si>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</si>
  <si>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</si>
  <si>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</si>
  <si>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</si>
  <si>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</si>
  <si>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</si>
  <si>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</si>
  <si>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</si>
  <si>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</si>
  <si>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</si>
  <si>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</si>
  <si>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</si>
  <si>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</si>
  <si>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</si>
  <si>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</si>
  <si>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</si>
  <si>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</si>
  <si>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</si>
  <si>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</si>
  <si>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</si>
  <si>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</si>
  <si>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</si>
  <si>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</si>
  <si>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</si>
  <si>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</si>
  <si>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</si>
  <si>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</si>
  <si>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</si>
  <si>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</si>
  <si>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</si>
  <si>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</si>
  <si>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</si>
  <si>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</si>
  <si>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</si>
  <si>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</si>
  <si>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</si>
  <si>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</si>
  <si>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</si>
  <si>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</si>
  <si>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</si>
  <si>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</si>
  <si>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</si>
  <si>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</si>
  <si>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</si>
  <si>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</si>
  <si>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</si>
  <si>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</si>
  <si>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</si>
  <si>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</si>
  <si>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</si>
  <si>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</si>
  <si>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</si>
  <si>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</si>
  <si>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</si>
  <si>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</si>
  <si>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</si>
  <si>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</si>
  <si>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</si>
  <si>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</si>
  <si>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</si>
  <si>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</si>
  <si>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</si>
  <si>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</si>
  <si>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</si>
  <si>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</si>
  <si>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</si>
  <si>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</si>
  <si>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</si>
  <si>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</si>
  <si>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</si>
  <si>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</si>
  <si>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</si>
  <si>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</si>
  <si>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</si>
  <si>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</si>
  <si>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</si>
  <si>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</si>
  <si>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</si>
  <si>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</si>
  <si>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</si>
  <si>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</si>
  <si>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</si>
  <si>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</si>
  <si>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</si>
  <si>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</si>
  <si>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</si>
  <si>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</si>
  <si>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</si>
  <si>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</si>
  <si>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</si>
  <si>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</si>
  <si>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</si>
  <si>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</si>
  <si>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</si>
  <si>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</si>
  <si>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</si>
  <si>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</si>
  <si>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</si>
  <si>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</si>
  <si>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</si>
  <si>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</si>
  <si>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</si>
  <si>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</si>
  <si>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</si>
  <si>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</si>
  <si>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</si>
  <si>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</si>
  <si>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</si>
  <si>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</si>
  <si>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</si>
  <si>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</si>
  <si>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</si>
  <si>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</si>
  <si>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</si>
  <si>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</si>
  <si>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</si>
  <si>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</si>
  <si>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</si>
  <si>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</si>
  <si>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</si>
  <si>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</si>
  <si>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</si>
  <si>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</si>
  <si>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</si>
  <si>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</si>
  <si>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</si>
  <si>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</si>
  <si>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</si>
  <si>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</si>
  <si>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</si>
  <si>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</si>
  <si>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</si>
  <si>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</si>
  <si>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</si>
  <si>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</si>
  <si>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</si>
  <si>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</si>
  <si>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</si>
  <si>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</si>
  <si>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</si>
  <si>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</si>
  <si>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</si>
  <si>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</si>
  <si>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</si>
  <si>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</si>
  <si>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</si>
  <si>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</si>
  <si>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</si>
  <si>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</si>
  <si>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</si>
  <si>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</si>
  <si>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</si>
  <si>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</si>
  <si>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</si>
  <si>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</si>
  <si>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</si>
  <si>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</si>
  <si>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</si>
  <si>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</si>
  <si>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</si>
  <si>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</si>
  <si>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</si>
  <si>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</si>
  <si>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</si>
  <si>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</si>
  <si>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</si>
  <si>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</si>
  <si>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</si>
  <si>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</si>
  <si>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</si>
  <si>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</si>
  <si>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</si>
  <si>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</si>
  <si>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</si>
  <si>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</si>
  <si>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</si>
  <si>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</si>
  <si>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</si>
  <si>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</si>
  <si>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</si>
  <si>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</si>
  <si>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</si>
  <si>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</si>
  <si>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</si>
  <si>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</si>
  <si>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</si>
  <si>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</si>
  <si>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</si>
  <si>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</si>
  <si>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</si>
  <si>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</si>
  <si>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</si>
  <si>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</si>
  <si>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</si>
  <si>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</si>
  <si>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</si>
  <si>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</si>
  <si>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</si>
  <si>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</si>
  <si>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</si>
  <si>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</si>
  <si>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</si>
  <si>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</si>
  <si>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</si>
  <si>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</si>
  <si>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</si>
  <si>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</si>
  <si>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</si>
  <si>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</si>
  <si>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</si>
  <si>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</si>
  <si>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</si>
  <si>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</si>
  <si>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</si>
  <si>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</si>
  <si>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</si>
  <si>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</si>
  <si>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</si>
  <si>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</si>
  <si>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</si>
  <si>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</si>
  <si>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</si>
  <si>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</si>
  <si>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</si>
  <si>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</si>
  <si>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</si>
  <si>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</si>
  <si>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</si>
  <si>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</si>
  <si>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</si>
  <si>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</si>
  <si>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</si>
  <si>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</si>
  <si>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</si>
  <si>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</si>
  <si>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</si>
  <si>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</si>
  <si>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</si>
  <si>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</si>
  <si>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</si>
  <si>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</si>
  <si>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</si>
  <si>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</si>
  <si>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</si>
  <si>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</si>
  <si>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</si>
  <si>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</si>
  <si>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</si>
  <si>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</si>
  <si>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</si>
  <si>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</si>
  <si>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</si>
  <si>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</si>
  <si>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</si>
  <si>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</si>
  <si>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</si>
  <si>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</si>
  <si>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</si>
  <si>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</si>
  <si>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</si>
  <si>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</si>
  <si>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</si>
  <si>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</si>
  <si>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</si>
  <si>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</si>
  <si>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</si>
  <si>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</si>
  <si>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</si>
  <si>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</si>
  <si>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</si>
  <si>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</si>
  <si>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</si>
  <si>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</si>
  <si>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</si>
  <si>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</si>
  <si>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</si>
  <si>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</si>
  <si>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</si>
  <si>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</si>
  <si>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</si>
  <si>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</si>
  <si>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</si>
  <si>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</si>
  <si>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</si>
  <si>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</si>
  <si>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</si>
  <si>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</si>
  <si>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</si>
  <si>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</si>
  <si>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</si>
  <si>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</si>
  <si>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</si>
  <si>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</si>
  <si>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</si>
  <si>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</si>
  <si>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</si>
  <si>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</si>
  <si>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</si>
  <si>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</si>
  <si>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</si>
  <si>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</si>
  <si>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</si>
  <si>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</si>
  <si>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</si>
  <si>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</si>
  <si>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</si>
  <si>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</si>
  <si>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</si>
  <si>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</si>
  <si>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</si>
  <si>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</si>
  <si>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</si>
  <si>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</si>
  <si>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</si>
  <si>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</si>
  <si>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</si>
  <si>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</si>
  <si>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</si>
  <si>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</si>
  <si>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</si>
  <si>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</si>
  <si>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</si>
  <si>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</si>
  <si>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</si>
  <si>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</si>
  <si>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</si>
  <si>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</si>
  <si>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</si>
  <si>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</si>
  <si>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</si>
  <si>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</si>
  <si>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</si>
  <si>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</si>
  <si>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</si>
  <si>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</si>
  <si>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</si>
  <si>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</si>
  <si>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</si>
  <si>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</si>
  <si>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</si>
  <si>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</si>
  <si>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</si>
  <si>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</si>
  <si>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</si>
  <si>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</si>
  <si>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</si>
  <si>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</si>
  <si>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</si>
  <si>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</si>
  <si>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</si>
  <si>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</si>
  <si>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</si>
  <si>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</si>
  <si>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</si>
  <si>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</si>
  <si>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</si>
  <si>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</si>
  <si>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</si>
  <si>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</si>
  <si>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</si>
  <si>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</si>
  <si>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</si>
  <si>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</si>
  <si>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</si>
  <si>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</si>
  <si>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</si>
  <si>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</si>
  <si>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</si>
  <si>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</si>
  <si>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</si>
  <si>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</si>
  <si>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</si>
  <si>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</si>
  <si>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</si>
  <si>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</si>
  <si>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</si>
  <si>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</si>
  <si>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</si>
  <si>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</si>
  <si>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</si>
  <si>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</si>
  <si>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</si>
  <si>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</si>
  <si>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</si>
  <si>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</si>
  <si>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</si>
  <si>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</si>
  <si>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</si>
  <si>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</si>
  <si>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</si>
  <si>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</si>
  <si>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</si>
  <si>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</si>
  <si>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</si>
  <si>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</si>
  <si>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</si>
  <si>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</si>
  <si>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</si>
  <si>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</si>
  <si>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</si>
  <si>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</si>
  <si>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</si>
  <si>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</si>
  <si>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</si>
  <si>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</si>
  <si>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</si>
  <si>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</si>
  <si>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</si>
  <si>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</si>
  <si>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</si>
  <si>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</si>
  <si>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</si>
  <si>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</si>
  <si>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</si>
  <si>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</si>
  <si>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</si>
  <si>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</si>
  <si>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</si>
  <si>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</si>
  <si>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</si>
  <si>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</si>
  <si>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</si>
  <si>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</si>
  <si>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</si>
  <si>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</si>
  <si>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</si>
  <si>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</si>
  <si>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</si>
  <si>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</si>
  <si>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</si>
  <si>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</si>
  <si>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</si>
  <si>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</si>
  <si>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</si>
  <si>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</si>
  <si>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</si>
  <si>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</si>
  <si>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</si>
  <si>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</si>
  <si>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</si>
  <si>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</si>
  <si>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</si>
  <si>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</si>
  <si>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</si>
  <si>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</si>
  <si>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</si>
  <si>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</si>
  <si>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</si>
  <si>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</si>
  <si>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</si>
  <si>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</si>
  <si>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</si>
  <si>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</si>
  <si>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</si>
  <si>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</si>
  <si>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</si>
  <si>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</si>
  <si>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</si>
  <si>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</si>
  <si>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</si>
  <si>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</si>
  <si>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</si>
  <si>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</si>
  <si>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</si>
  <si>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</si>
  <si>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</si>
  <si>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</si>
  <si>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</si>
  <si>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</si>
  <si>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</si>
  <si>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</si>
  <si>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</si>
  <si>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</si>
  <si>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</si>
  <si>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</si>
  <si>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</si>
  <si>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</si>
  <si>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</si>
  <si>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</si>
  <si>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</si>
  <si>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</si>
  <si>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</si>
  <si>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</si>
  <si>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</si>
  <si>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</si>
  <si>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</si>
  <si>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</si>
  <si>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</si>
  <si>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</si>
  <si>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</si>
  <si>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</si>
  <si>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</si>
  <si>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</si>
  <si>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</si>
  <si>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</si>
  <si>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</si>
  <si>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</si>
  <si>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</si>
  <si>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</si>
  <si>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</si>
  <si>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</si>
  <si>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</si>
  <si>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</si>
  <si>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</si>
  <si>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</si>
  <si>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</si>
  <si>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</si>
  <si>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</si>
  <si>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</si>
  <si>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</si>
  <si>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</si>
  <si>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</si>
  <si>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</si>
  <si>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</si>
  <si>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</si>
  <si>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</si>
  <si>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</si>
  <si>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</si>
  <si>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</si>
  <si>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</si>
  <si>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</si>
  <si>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</si>
  <si>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</si>
  <si>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</si>
  <si>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</si>
  <si>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</si>
  <si>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</si>
  <si>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</si>
  <si>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</si>
  <si>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</si>
  <si>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</si>
  <si>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</si>
  <si>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</si>
  <si>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</si>
  <si>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</si>
  <si>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</si>
  <si>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</si>
  <si>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</si>
  <si>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</si>
  <si>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</si>
  <si>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</si>
  <si>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</si>
  <si>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</si>
  <si>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</si>
  <si>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</si>
  <si>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</si>
  <si>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</si>
  <si>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</si>
  <si>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</si>
  <si>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</si>
  <si>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</si>
  <si>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</si>
  <si>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</si>
  <si>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</si>
  <si>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</si>
  <si>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</si>
  <si>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</si>
  <si>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</si>
  <si>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</si>
  <si>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</si>
  <si>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</si>
  <si>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</si>
  <si>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</si>
  <si>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</si>
  <si>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</si>
  <si>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</si>
  <si>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</si>
  <si>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</si>
  <si>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</si>
  <si>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</si>
  <si>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</si>
  <si>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</si>
  <si>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</si>
  <si>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</si>
  <si>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</si>
  <si>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</si>
  <si>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</si>
  <si>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</si>
  <si>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</si>
  <si>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</si>
  <si>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</si>
  <si>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</si>
  <si>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</si>
  <si>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</si>
  <si>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</si>
  <si>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</si>
  <si>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</si>
  <si>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</si>
  <si>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</si>
  <si>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</si>
  <si>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</si>
  <si>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</si>
  <si>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</si>
  <si>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</si>
  <si>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</si>
  <si>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</si>
  <si>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</si>
  <si>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</si>
  <si>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</si>
  <si>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</si>
  <si>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</si>
  <si>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</si>
  <si>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</si>
  <si>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</si>
  <si>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</si>
  <si>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</si>
  <si>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</si>
  <si>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</si>
  <si>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</si>
  <si>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</si>
  <si>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</si>
  <si>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</si>
  <si>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</si>
  <si>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</si>
  <si>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</si>
  <si>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</si>
  <si>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</si>
  <si>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</si>
  <si>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</si>
  <si>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</si>
  <si>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</si>
  <si>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</si>
  <si>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</si>
  <si>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</si>
  <si>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</si>
  <si>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</si>
  <si>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</si>
  <si>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</si>
  <si>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</si>
  <si>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</si>
  <si>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</si>
  <si>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</si>
  <si>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</si>
  <si>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</si>
  <si>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</si>
  <si>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</si>
  <si>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</si>
  <si>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</si>
  <si>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</si>
  <si>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</si>
  <si>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</si>
  <si>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</si>
  <si>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</si>
  <si>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</si>
  <si>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</si>
  <si>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</si>
  <si>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</si>
  <si>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</si>
  <si>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</si>
  <si>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</si>
  <si>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</si>
  <si>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</si>
  <si>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</si>
  <si>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</si>
  <si>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</si>
  <si>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</si>
  <si>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</si>
  <si>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</si>
  <si>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</si>
  <si>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</si>
  <si>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</si>
  <si>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</si>
  <si>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</si>
  <si>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</si>
  <si>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</si>
  <si>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</si>
  <si>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</si>
  <si>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</si>
  <si>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</si>
  <si>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</si>
  <si>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</si>
  <si>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</si>
  <si>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</si>
  <si>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</si>
  <si>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</si>
  <si>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</si>
  <si>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</si>
  <si>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</si>
  <si>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</si>
  <si>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</si>
  <si>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</si>
  <si>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</si>
  <si>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</si>
  <si>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</si>
  <si>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</si>
  <si>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</si>
  <si>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</si>
  <si>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</si>
  <si>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</si>
  <si>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</si>
  <si>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</si>
  <si>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</si>
  <si>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</si>
  <si>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</si>
  <si>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</si>
  <si>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</si>
  <si>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</si>
  <si>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</si>
  <si>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</si>
  <si>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</si>
  <si>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</si>
  <si>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</si>
  <si>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</si>
  <si>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</si>
  <si>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</si>
  <si>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</si>
  <si>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</si>
  <si>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</si>
  <si>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</si>
  <si>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</si>
  <si>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</si>
  <si>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</si>
  <si>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</si>
  <si>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</si>
  <si>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</si>
  <si>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</si>
  <si>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</si>
  <si>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</si>
  <si>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</si>
  <si>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</si>
  <si>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</si>
  <si>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</si>
  <si>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</si>
  <si>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</si>
  <si>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</si>
  <si>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</si>
  <si>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</si>
  <si>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</si>
  <si>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</si>
  <si>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</si>
  <si>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</si>
  <si>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</si>
  <si>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</si>
  <si>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</si>
  <si>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</si>
  <si>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</si>
  <si>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</si>
  <si>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</si>
  <si>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</si>
  <si>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</si>
  <si>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</si>
  <si>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</si>
  <si>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</si>
  <si>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</si>
  <si>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</si>
  <si>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</si>
  <si>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</si>
  <si>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</si>
  <si>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</si>
  <si>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</si>
  <si>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</si>
  <si>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</si>
  <si>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</si>
  <si>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</si>
  <si>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</si>
  <si>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</si>
  <si>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</si>
  <si>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</si>
  <si>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</si>
  <si>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</si>
  <si>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</si>
  <si>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</si>
  <si>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</si>
  <si>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</si>
  <si>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</si>
  <si>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</si>
  <si>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</si>
  <si>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</si>
  <si>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</si>
  <si>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</si>
  <si>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</si>
  <si>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</si>
  <si>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</si>
  <si>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</si>
  <si>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</si>
  <si>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</si>
  <si>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</si>
  <si>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</si>
  <si>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</si>
  <si>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</si>
  <si>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</si>
  <si>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</si>
  <si>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</si>
  <si>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</si>
  <si>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</si>
  <si>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</si>
  <si>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</si>
  <si>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</si>
  <si>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</si>
  <si>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</si>
  <si>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</si>
  <si>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</si>
  <si>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</si>
  <si>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</si>
  <si>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</si>
  <si>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</si>
  <si>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</si>
  <si>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</si>
  <si>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</si>
  <si>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</si>
  <si>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</si>
  <si>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</si>
  <si>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</si>
  <si>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</si>
  <si>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</si>
  <si>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</si>
  <si>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</si>
  <si>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</si>
  <si>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</si>
  <si>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</si>
  <si>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</si>
  <si>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</si>
  <si>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</si>
  <si>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</si>
  <si>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</si>
  <si>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</si>
  <si>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</si>
  <si>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</si>
  <si>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</si>
  <si>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</si>
  <si>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</si>
  <si>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</si>
  <si>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</si>
  <si>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</si>
  <si>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</si>
  <si>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</si>
  <si>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</si>
  <si>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</si>
  <si>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</si>
  <si>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</si>
  <si>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</si>
  <si>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</si>
  <si>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</si>
  <si>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</si>
  <si>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</si>
  <si>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</si>
  <si>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</si>
  <si>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</si>
  <si>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</si>
  <si>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</si>
  <si>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</si>
  <si>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</si>
  <si>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</si>
  <si>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</si>
  <si>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</si>
  <si>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</si>
  <si>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</si>
  <si>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</si>
  <si>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</si>
  <si>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</si>
  <si>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</si>
  <si>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</si>
  <si>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</si>
  <si>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</si>
  <si>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</si>
  <si>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</si>
  <si>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</si>
  <si>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</si>
  <si>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</si>
  <si>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</si>
  <si>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</si>
  <si>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</si>
  <si>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</si>
  <si>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</si>
  <si>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</si>
  <si>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</si>
  <si>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</si>
  <si>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</si>
  <si>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</si>
  <si>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</si>
  <si>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</si>
  <si>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</si>
  <si>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</si>
  <si>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</si>
  <si>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</si>
  <si>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</si>
  <si>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</si>
  <si>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</si>
  <si>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</si>
  <si>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</si>
  <si>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</si>
  <si>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</si>
  <si>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</si>
  <si>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</si>
  <si>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</si>
  <si>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</si>
  <si>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</si>
  <si>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</si>
  <si>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</si>
  <si>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</si>
  <si>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</si>
  <si>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</si>
  <si>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</si>
  <si>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</si>
  <si>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</si>
  <si>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</si>
  <si>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</si>
  <si>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</si>
  <si>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</si>
  <si>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</si>
  <si>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</si>
  <si>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</si>
  <si>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</si>
  <si>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</si>
  <si>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</si>
  <si>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</si>
  <si>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</si>
  <si>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</si>
  <si>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</si>
  <si>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</si>
  <si>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</si>
  <si>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</si>
  <si>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</si>
  <si>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</si>
  <si>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</si>
  <si>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</si>
  <si>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</si>
  <si>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</si>
  <si>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</si>
  <si>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</si>
  <si>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</si>
  <si>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</si>
  <si>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</si>
  <si>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</si>
  <si>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</si>
  <si>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</si>
  <si>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</si>
  <si>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</si>
  <si>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</si>
  <si>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</si>
  <si>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</si>
  <si>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</si>
  <si>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</si>
  <si>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</si>
  <si>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</si>
  <si>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</si>
  <si>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</si>
  <si>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</si>
  <si>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</si>
  <si>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</si>
  <si>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</si>
  <si>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</si>
  <si>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</si>
  <si>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</si>
  <si>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</si>
  <si>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</si>
  <si>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</si>
  <si>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</si>
  <si>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</si>
  <si>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</si>
  <si>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</si>
  <si>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</si>
  <si>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</si>
  <si>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</si>
  <si>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</si>
  <si>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</si>
  <si>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</si>
  <si>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</si>
  <si>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</si>
  <si>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</si>
  <si>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</si>
  <si>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</si>
  <si>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</si>
  <si>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</si>
  <si>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</si>
  <si>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</si>
  <si>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</si>
  <si>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</si>
  <si>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</si>
  <si>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</si>
  <si>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</si>
  <si>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</si>
  <si>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</si>
  <si>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</si>
  <si>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</si>
  <si>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</si>
  <si>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</si>
  <si>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</si>
  <si>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</si>
  <si>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</si>
  <si>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</si>
  <si>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</si>
  <si>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</si>
  <si>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</si>
  <si>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</si>
  <si>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</si>
  <si>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</si>
  <si>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</si>
  <si>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</si>
  <si>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</si>
  <si>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</si>
  <si>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</si>
  <si>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</si>
  <si>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</si>
  <si>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</si>
  <si>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</si>
  <si>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</si>
  <si>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</si>
  <si>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</si>
  <si>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</si>
  <si>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</si>
  <si>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</si>
  <si>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</si>
  <si>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</si>
  <si>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</si>
  <si>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</si>
  <si>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</si>
  <si>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</si>
  <si>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</si>
  <si>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</si>
  <si>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</si>
  <si>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</si>
  <si>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</si>
  <si>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</si>
  <si>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</si>
  <si>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</si>
  <si>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</si>
  <si>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</si>
  <si>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</si>
  <si>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</si>
  <si>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</si>
  <si>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</si>
  <si>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</si>
  <si>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</si>
  <si>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</si>
  <si>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</si>
  <si>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</si>
  <si>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</si>
  <si>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</si>
  <si>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</si>
  <si>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</si>
  <si>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</si>
  <si>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</si>
  <si>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</si>
  <si>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</si>
  <si>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</si>
  <si>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</si>
  <si>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</si>
  <si>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</si>
  <si>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</si>
  <si>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</si>
  <si>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</si>
  <si>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</si>
  <si>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</si>
  <si>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</si>
  <si>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</si>
  <si>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</si>
  <si>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</si>
  <si>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</si>
  <si>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</si>
  <si>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</si>
  <si>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</si>
  <si>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</si>
  <si>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</si>
  <si>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</si>
  <si>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</si>
  <si>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</si>
  <si>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</si>
  <si>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</si>
  <si>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</si>
  <si>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</si>
  <si>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</si>
  <si>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</si>
  <si>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</si>
  <si>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</si>
  <si>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</si>
  <si>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</si>
  <si>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</si>
  <si>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</si>
  <si>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</si>
  <si>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</si>
  <si>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</si>
  <si>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</si>
  <si>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</si>
  <si>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</si>
  <si>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</si>
  <si>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</si>
  <si>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</si>
  <si>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</si>
  <si>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</si>
  <si>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</si>
  <si>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</si>
  <si>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</si>
  <si>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</si>
  <si>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</si>
  <si>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</si>
  <si>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</si>
  <si>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</si>
  <si>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</si>
  <si>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</si>
  <si>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</si>
  <si>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</si>
  <si>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</si>
  <si>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</si>
  <si>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</si>
  <si>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</si>
  <si>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</si>
  <si>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</si>
  <si>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</si>
  <si>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</si>
  <si>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</si>
  <si>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</si>
  <si>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</si>
  <si>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</si>
  <si>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</si>
  <si>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</si>
  <si>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</si>
  <si>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</si>
  <si>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</si>
  <si>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</si>
  <si>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</si>
  <si>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</si>
  <si>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</si>
  <si>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</si>
  <si>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</si>
  <si>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</si>
  <si>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</si>
  <si>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</si>
  <si>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</si>
  <si>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</si>
  <si>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</si>
  <si>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</si>
  <si>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</si>
  <si>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</si>
  <si>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</si>
  <si>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</si>
  <si>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</si>
  <si>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</si>
  <si>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</si>
  <si>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</si>
  <si>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</si>
  <si>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</si>
  <si>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</si>
  <si>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</si>
  <si>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</si>
  <si>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</si>
  <si>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</si>
  <si>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</si>
  <si>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</si>
  <si>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</si>
  <si>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</si>
  <si>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</si>
  <si>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</si>
  <si>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</si>
  <si>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</si>
  <si>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</si>
  <si>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</si>
  <si>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</si>
  <si>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</si>
  <si>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</si>
  <si>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</si>
  <si>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</si>
  <si>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</si>
  <si>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</si>
  <si>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</si>
  <si>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</si>
  <si>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</si>
  <si>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</si>
  <si>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</si>
  <si>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</si>
  <si>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</si>
  <si>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</si>
  <si>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</si>
  <si>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</si>
  <si>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</si>
  <si>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</si>
  <si>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</si>
  <si>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</si>
  <si>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</si>
  <si>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</si>
  <si>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</si>
  <si>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</si>
  <si>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</si>
  <si>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</si>
  <si>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</si>
  <si>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</si>
  <si>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</si>
  <si>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</si>
  <si>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</si>
  <si>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</si>
  <si>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</si>
  <si>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</si>
  <si>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</si>
  <si>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</si>
  <si>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</si>
  <si>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</si>
  <si>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</si>
  <si>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</si>
  <si>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</si>
  <si>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</si>
  <si>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</si>
  <si>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</si>
  <si>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</si>
  <si>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</si>
  <si>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</si>
  <si>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</si>
  <si>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</si>
  <si>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</si>
  <si>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</si>
  <si>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</si>
  <si>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</si>
  <si>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</si>
  <si>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</si>
  <si>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</si>
  <si>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</si>
  <si>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</si>
  <si>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</si>
  <si>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</si>
  <si>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</si>
  <si>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</si>
  <si>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</si>
  <si>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</si>
  <si>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</si>
  <si>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</si>
  <si>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</si>
  <si>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</si>
  <si>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</si>
  <si>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</si>
  <si>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</si>
  <si>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</si>
  <si>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</si>
  <si>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</si>
  <si>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</si>
  <si>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</si>
  <si>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</si>
  <si>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</si>
  <si>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</si>
  <si>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</si>
  <si>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</si>
  <si>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</si>
  <si>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</si>
  <si>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</si>
  <si>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</si>
  <si>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</si>
  <si>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</si>
  <si>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</si>
  <si>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</si>
  <si>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</si>
  <si>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</si>
  <si>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</si>
  <si>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</si>
  <si>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</si>
  <si>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</si>
  <si>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</si>
  <si>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</si>
  <si>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</si>
  <si>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</si>
  <si>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</si>
  <si>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</si>
  <si>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</si>
  <si>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</si>
  <si>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</si>
  <si>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</si>
  <si>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</si>
  <si>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</si>
  <si>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</si>
  <si>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</si>
  <si>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</si>
  <si>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</si>
  <si>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</si>
  <si>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</si>
  <si>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</si>
  <si>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</si>
  <si>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</si>
  <si>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</si>
  <si>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</si>
  <si>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</si>
  <si>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</si>
  <si>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</si>
  <si>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</si>
  <si>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</si>
  <si>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</si>
  <si>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</si>
  <si>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</si>
  <si>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</si>
  <si>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</si>
  <si>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</si>
  <si>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</si>
  <si>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</si>
  <si>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</si>
  <si>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</si>
  <si>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</si>
  <si>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</si>
  <si>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</si>
  <si>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</si>
  <si>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</si>
  <si>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</si>
  <si>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</si>
  <si>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</si>
  <si>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</si>
  <si>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</si>
  <si>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</si>
  <si>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</si>
  <si>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</si>
  <si>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</si>
  <si>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</si>
  <si>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</si>
  <si>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</si>
  <si>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</si>
  <si>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</si>
  <si>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</si>
  <si>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</si>
  <si>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</si>
  <si>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</si>
  <si>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</si>
  <si>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</si>
  <si>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</si>
  <si>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</si>
  <si>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</si>
  <si>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</si>
  <si>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</si>
  <si>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</si>
  <si>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</si>
  <si>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</si>
  <si>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</si>
  <si>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</si>
  <si>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</si>
  <si>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</si>
  <si>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</si>
  <si>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</si>
  <si>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</si>
  <si>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</si>
  <si>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</si>
  <si>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</si>
  <si>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</si>
  <si>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</si>
  <si>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</si>
  <si>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</si>
  <si>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</si>
  <si>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</si>
  <si>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</si>
  <si>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</si>
  <si>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</si>
  <si>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</si>
  <si>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</si>
  <si>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</si>
  <si>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</si>
  <si>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</si>
  <si>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</si>
  <si>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</si>
  <si>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</si>
  <si>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</si>
  <si>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</si>
  <si>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</si>
  <si>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</si>
  <si>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</si>
  <si>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</si>
  <si>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</si>
  <si>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</si>
  <si>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</si>
  <si>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</si>
  <si>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</si>
  <si>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</si>
  <si>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</si>
  <si>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</si>
  <si>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</si>
  <si>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</si>
  <si>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</si>
  <si>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</si>
  <si>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</si>
  <si>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</si>
  <si>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</si>
  <si>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</si>
  <si>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</si>
  <si>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</si>
  <si>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</si>
  <si>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</si>
  <si>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</si>
  <si>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</si>
  <si>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</si>
  <si>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</si>
  <si>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</si>
  <si>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</si>
  <si>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</si>
  <si>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</si>
  <si>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</si>
  <si>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</si>
  <si>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</si>
  <si>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</si>
  <si>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</si>
  <si>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</si>
  <si>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</si>
  <si>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</si>
  <si>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</si>
  <si>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</si>
  <si>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</si>
  <si>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</si>
  <si>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</si>
  <si>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</si>
  <si>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</si>
  <si>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</si>
  <si>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</si>
  <si>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</si>
  <si>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</si>
  <si>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</si>
  <si>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</si>
  <si>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</si>
  <si>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</si>
  <si>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</si>
  <si>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</si>
  <si>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</si>
  <si>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</si>
  <si>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</si>
  <si>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</si>
  <si>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</si>
  <si>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</si>
  <si>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</si>
  <si>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</si>
  <si>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</si>
  <si>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</si>
  <si>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</si>
  <si>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</si>
  <si>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</si>
  <si>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</si>
  <si>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</si>
  <si>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</si>
  <si>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</si>
  <si>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</si>
  <si>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</si>
  <si>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</si>
  <si>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</si>
  <si>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</si>
  <si>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</si>
  <si>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</si>
  <si>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</si>
  <si>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</si>
  <si>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</si>
  <si>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</si>
  <si>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</si>
  <si>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</si>
  <si>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</si>
  <si>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</si>
  <si>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</si>
  <si>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</si>
  <si>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</si>
  <si>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</si>
  <si>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</si>
  <si>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</si>
  <si>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</si>
  <si>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</si>
  <si>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</si>
  <si>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</si>
  <si>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</si>
  <si>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</si>
  <si>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</si>
  <si>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</si>
  <si>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</si>
  <si>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</si>
  <si>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</si>
  <si>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</si>
  <si>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</si>
  <si>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</si>
  <si>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</si>
  <si>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</si>
  <si>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</si>
  <si>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</si>
  <si>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</si>
  <si>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</si>
  <si>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</si>
  <si>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</si>
  <si>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</si>
  <si>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</si>
  <si>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</si>
  <si>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</si>
  <si>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</si>
  <si>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</si>
  <si>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</si>
  <si>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</si>
  <si>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</si>
  <si>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</si>
  <si>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</si>
  <si>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</si>
  <si>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</si>
  <si>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</si>
  <si>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</si>
  <si>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</si>
  <si>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</si>
  <si>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</si>
  <si>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</si>
  <si>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</si>
  <si>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</si>
  <si>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</si>
  <si>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</si>
  <si>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</si>
  <si>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</si>
  <si>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</si>
  <si>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</si>
  <si>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</si>
  <si>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</si>
  <si>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</si>
  <si>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</si>
  <si>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</si>
  <si>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</si>
  <si>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</si>
  <si>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</si>
  <si>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</si>
  <si>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</si>
  <si>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</si>
  <si>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</si>
  <si>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</si>
  <si>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</si>
  <si>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</si>
  <si>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</si>
  <si>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</si>
  <si>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</si>
  <si>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</si>
  <si>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</si>
  <si>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</si>
  <si>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</si>
  <si>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</si>
  <si>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</si>
  <si>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</si>
  <si>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</si>
  <si>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</si>
  <si>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</si>
  <si>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</si>
  <si>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</si>
  <si>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</si>
  <si>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</si>
  <si>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</si>
  <si>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</si>
  <si>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</si>
  <si>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</si>
  <si>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</si>
  <si>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</si>
  <si>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</si>
  <si>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</si>
  <si>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</si>
  <si>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</si>
  <si>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</si>
  <si>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</si>
  <si>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</si>
  <si>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</si>
  <si>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</si>
  <si>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</si>
  <si>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</si>
  <si>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</si>
  <si>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</si>
  <si>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</si>
  <si>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</si>
  <si>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</si>
  <si>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</si>
  <si>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</si>
  <si>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</si>
  <si>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</si>
  <si>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</si>
  <si>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</si>
  <si>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</si>
  <si>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</si>
  <si>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</si>
  <si>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</si>
  <si>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</si>
  <si>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</si>
  <si>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</si>
  <si>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</si>
  <si>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</si>
  <si>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</si>
  <si>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</si>
  <si>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</si>
  <si>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</si>
  <si>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</si>
  <si>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</si>
  <si>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</si>
  <si>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</si>
  <si>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</si>
  <si>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</si>
  <si>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</si>
  <si>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</si>
  <si>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</si>
  <si>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</si>
  <si>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</si>
  <si>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</si>
  <si>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</si>
  <si>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</si>
  <si>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</si>
  <si>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</si>
  <si>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</si>
  <si>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</si>
  <si>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</si>
  <si>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</si>
  <si>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</si>
  <si>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</si>
  <si>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</si>
  <si>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</si>
  <si>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</si>
  <si>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</si>
  <si>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</si>
  <si>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</si>
  <si>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</si>
  <si>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</si>
  <si>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</si>
  <si>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</si>
  <si>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</si>
  <si>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</si>
  <si>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</si>
  <si>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</si>
  <si>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</si>
  <si>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</si>
  <si>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</si>
  <si>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</si>
  <si>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</si>
  <si>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</si>
  <si>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</si>
  <si>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</si>
  <si>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</si>
  <si>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</si>
  <si>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</si>
  <si>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</si>
  <si>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</si>
  <si>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</si>
  <si>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</si>
  <si>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</si>
  <si>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</si>
  <si>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</si>
  <si>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</si>
  <si>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</si>
  <si>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</si>
  <si>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</si>
  <si>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</si>
  <si>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</si>
  <si>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</si>
  <si>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</si>
  <si>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</si>
  <si>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</si>
  <si>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</si>
  <si>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</si>
  <si>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</si>
  <si>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</si>
  <si>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</si>
  <si>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</si>
  <si>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</si>
  <si>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</si>
  <si>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</si>
  <si>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</si>
  <si>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</si>
  <si>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</si>
  <si>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</si>
  <si>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</si>
  <si>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</si>
  <si>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</si>
  <si>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</si>
  <si>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</si>
  <si>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</si>
  <si>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</si>
  <si>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</si>
  <si>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</si>
  <si>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</si>
  <si>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</si>
  <si>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</si>
  <si>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</si>
  <si>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</si>
  <si>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</si>
  <si>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</si>
  <si>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</si>
  <si>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</si>
  <si>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</si>
  <si>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</si>
  <si>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</si>
  <si>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</si>
  <si>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</si>
  <si>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</si>
  <si>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</si>
  <si>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</si>
  <si>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</si>
  <si>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</si>
  <si>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</si>
  <si>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</si>
  <si>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</si>
  <si>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</si>
  <si>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</si>
  <si>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</si>
  <si>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</si>
  <si>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</si>
  <si>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</si>
  <si>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</si>
  <si>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</si>
  <si>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</si>
  <si>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</si>
  <si>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</si>
  <si>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</si>
  <si>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</si>
  <si>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</si>
  <si>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</si>
  <si>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</si>
  <si>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</si>
  <si>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</si>
  <si>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</si>
  <si>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</si>
  <si>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</si>
  <si>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</si>
  <si>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</si>
  <si>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</si>
  <si>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</si>
  <si>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</si>
  <si>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</si>
  <si>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</si>
  <si>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</si>
  <si>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</si>
  <si>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</si>
  <si>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</si>
  <si>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</si>
  <si>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</si>
  <si>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</si>
  <si>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</si>
  <si>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</si>
  <si>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</si>
  <si>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</si>
  <si>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</si>
  <si>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</si>
  <si>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</si>
  <si>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</si>
  <si>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</si>
  <si>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</si>
  <si>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</si>
  <si>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</si>
  <si>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</si>
  <si>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</si>
  <si>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</si>
  <si>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</si>
  <si>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</si>
  <si>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</si>
  <si>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</si>
  <si>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</si>
  <si>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</si>
  <si>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</si>
  <si>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</si>
  <si>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</si>
  <si>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</si>
  <si>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</si>
  <si>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</si>
  <si>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</si>
  <si>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</si>
  <si>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</si>
  <si>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</si>
  <si>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</si>
  <si>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</si>
  <si>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</si>
  <si>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</si>
  <si>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</si>
  <si>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</si>
  <si>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</si>
  <si>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</si>
  <si>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</si>
  <si>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</si>
  <si>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</si>
  <si>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</si>
  <si>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</si>
  <si>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</si>
  <si>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</si>
  <si>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</si>
  <si>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</si>
  <si>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</si>
  <si>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</si>
  <si>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</si>
  <si>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</si>
  <si>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</si>
  <si>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</si>
  <si>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</si>
  <si>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</si>
  <si>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</si>
  <si>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</si>
  <si>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</si>
  <si>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</si>
  <si>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</si>
  <si>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</si>
  <si>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</si>
  <si>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</si>
  <si>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</si>
  <si>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</si>
  <si>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</si>
  <si>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</si>
  <si>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</si>
  <si>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</si>
  <si>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</si>
  <si>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</si>
  <si>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</si>
  <si>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</si>
  <si>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</si>
  <si>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</si>
  <si>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</si>
  <si>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</si>
  <si>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</si>
  <si>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</si>
  <si>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</si>
  <si>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</si>
  <si>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</si>
  <si>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</si>
  <si>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</si>
  <si>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</si>
  <si>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</si>
  <si>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</si>
  <si>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</si>
  <si>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</si>
  <si>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</si>
  <si>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</si>
  <si>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</si>
  <si>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</si>
  <si>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</si>
  <si>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</si>
  <si>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</si>
  <si>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</si>
  <si>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</si>
  <si>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</si>
  <si>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</si>
  <si>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</si>
  <si>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</si>
  <si>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</si>
  <si>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</si>
  <si>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</si>
  <si>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</si>
  <si>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</si>
  <si>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</si>
  <si>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</si>
  <si>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</si>
  <si>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</si>
  <si>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</si>
  <si>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</si>
  <si>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</si>
  <si>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</si>
  <si>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</si>
  <si>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</si>
  <si>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</si>
  <si>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</si>
  <si>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</si>
  <si>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</si>
  <si>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</si>
  <si>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</si>
  <si>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</si>
  <si>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</si>
  <si>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</si>
  <si>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</si>
  <si>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</si>
  <si>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</si>
  <si>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</si>
  <si>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</si>
  <si>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</si>
  <si>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</si>
  <si>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</si>
  <si>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</si>
  <si>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</si>
  <si>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</si>
  <si>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</si>
  <si>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</si>
  <si>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</si>
  <si>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</si>
  <si>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</si>
  <si>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</si>
  <si>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</si>
  <si>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</si>
  <si>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</si>
  <si>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</si>
  <si>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</si>
  <si>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</si>
  <si>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</si>
  <si>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</si>
  <si>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</si>
  <si>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</si>
  <si>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</si>
  <si>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</si>
  <si>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</si>
  <si>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</si>
  <si>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</si>
  <si>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</si>
  <si>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</si>
  <si>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</si>
  <si>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</si>
  <si>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</si>
  <si>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</si>
  <si>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</si>
  <si>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</si>
  <si>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</si>
  <si>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</si>
  <si>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</si>
  <si>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</si>
  <si>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</si>
  <si>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</si>
  <si>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</si>
  <si>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</si>
  <si>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</si>
  <si>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</si>
  <si>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</si>
  <si>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</si>
  <si>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</si>
  <si>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</si>
  <si>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</si>
  <si>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</si>
  <si>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</si>
  <si>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</si>
  <si>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</si>
  <si>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</si>
  <si>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</si>
  <si>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</si>
  <si>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</si>
  <si>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</si>
  <si>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</si>
  <si>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</si>
  <si>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</si>
  <si>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</si>
  <si>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</si>
  <si>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</si>
  <si>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</si>
  <si>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</si>
  <si>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</si>
  <si>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</si>
  <si>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</si>
  <si>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</si>
  <si>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</si>
  <si>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</si>
  <si>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</si>
  <si>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</si>
  <si>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</si>
  <si>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</si>
  <si>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</si>
  <si>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</si>
  <si>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</si>
  <si>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</si>
  <si>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</si>
  <si>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</si>
  <si>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</si>
  <si>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</si>
  <si>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</si>
  <si>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</si>
  <si>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</si>
  <si>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</si>
  <si>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</si>
  <si>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</si>
  <si>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</si>
  <si>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</si>
  <si>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</si>
  <si>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</si>
  <si>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</si>
  <si>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</si>
  <si>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</si>
  <si>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</si>
  <si>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</si>
  <si>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</si>
  <si>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</si>
  <si>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</si>
  <si>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</si>
  <si>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</si>
  <si>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</si>
  <si>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</si>
  <si>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</si>
  <si>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</si>
  <si>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</si>
  <si>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</si>
  <si>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</si>
  <si>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</si>
  <si>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</si>
  <si>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</si>
  <si>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</si>
  <si>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</si>
  <si>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</si>
  <si>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</si>
  <si>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</si>
  <si>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</si>
  <si>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</si>
  <si>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</si>
  <si>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</si>
  <si>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</si>
  <si>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</si>
  <si>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</si>
  <si>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</si>
  <si>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</si>
  <si>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</si>
  <si>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</si>
  <si>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</si>
  <si>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</si>
  <si>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</si>
  <si>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</si>
  <si>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</si>
  <si>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</si>
  <si>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</si>
  <si>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</si>
  <si>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</si>
  <si>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</si>
  <si>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</si>
  <si>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</si>
  <si>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</si>
  <si>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</si>
  <si>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</si>
  <si>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</si>
  <si>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</si>
  <si>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</si>
  <si>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</si>
  <si>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</si>
  <si>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</si>
  <si>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</si>
  <si>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</si>
  <si>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</si>
  <si>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</si>
  <si>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</si>
  <si>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</si>
  <si>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</si>
  <si>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</si>
  <si>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</si>
  <si>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</si>
  <si>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</si>
  <si>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</si>
  <si>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</si>
  <si>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</si>
  <si>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</si>
  <si>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</si>
  <si>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</si>
  <si>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</si>
  <si>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</si>
  <si>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</si>
  <si>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</si>
  <si>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</si>
  <si>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</si>
  <si>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</si>
  <si>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</si>
  <si>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</si>
  <si>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</si>
  <si>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</si>
  <si>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</si>
  <si>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</si>
  <si>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</si>
  <si>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</si>
  <si>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</si>
  <si>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</si>
  <si>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</si>
  <si>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</si>
  <si>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</si>
  <si>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</si>
  <si>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</si>
  <si>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</si>
  <si>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</si>
  <si>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</si>
  <si>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</si>
  <si>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</si>
  <si>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</si>
  <si>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</si>
  <si>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</si>
  <si>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</si>
  <si>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</si>
  <si>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</si>
  <si>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</si>
  <si>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</si>
  <si>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</si>
  <si>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</si>
  <si>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</si>
  <si>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</si>
  <si>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</si>
  <si>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</si>
  <si>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</si>
  <si>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</si>
  <si>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</si>
  <si>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</si>
  <si>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</si>
  <si>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</si>
  <si>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</si>
  <si>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</si>
  <si>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</si>
  <si>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</si>
  <si>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</si>
  <si>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</si>
  <si>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</si>
  <si>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</si>
  <si>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</si>
  <si>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</si>
  <si>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</si>
  <si>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</si>
  <si>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</si>
  <si>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</si>
  <si>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</si>
  <si>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</si>
  <si>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</si>
  <si>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</si>
  <si>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</si>
  <si>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</si>
  <si>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</si>
  <si>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</si>
  <si>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</si>
  <si>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</si>
  <si>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</si>
  <si>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</si>
  <si>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</si>
  <si>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</si>
  <si>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</si>
  <si>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</si>
  <si>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</si>
  <si>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</si>
  <si>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</si>
  <si>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</si>
  <si>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</si>
  <si>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</si>
  <si>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</si>
  <si>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</si>
  <si>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</si>
  <si>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</si>
  <si>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</si>
  <si>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</si>
  <si>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</si>
  <si>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</si>
  <si>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</si>
  <si>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</si>
  <si>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</si>
  <si>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</si>
  <si>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</si>
  <si>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</si>
  <si>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</si>
  <si>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</si>
  <si>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</si>
  <si>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</si>
  <si>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</si>
  <si>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</si>
  <si>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</si>
  <si>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</si>
  <si>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</si>
  <si>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</si>
  <si>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</si>
  <si>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</si>
  <si>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</si>
  <si>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</si>
  <si>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</si>
  <si>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</si>
  <si>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</si>
  <si>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</si>
  <si>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</si>
  <si>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</si>
  <si>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</si>
  <si>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</si>
  <si>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</si>
  <si>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</si>
  <si>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</si>
  <si>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</si>
  <si>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</si>
  <si>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</si>
  <si>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</si>
  <si>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</si>
  <si>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</si>
  <si>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</si>
  <si>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</si>
  <si>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</si>
  <si>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</si>
  <si>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</si>
  <si>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</si>
  <si>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</si>
  <si>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</si>
  <si>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</si>
  <si>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</si>
  <si>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</si>
  <si>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</si>
  <si>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</si>
  <si>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</si>
  <si>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</si>
  <si>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</si>
  <si>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</si>
  <si>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</si>
  <si>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</si>
  <si>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</si>
  <si>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</si>
  <si>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</si>
  <si>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</si>
  <si>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</si>
  <si>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</si>
  <si>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</si>
  <si>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</si>
  <si>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</si>
  <si>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</si>
  <si>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</si>
  <si>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</si>
  <si>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</si>
  <si>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</si>
  <si>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</si>
  <si>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</si>
  <si>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</si>
  <si>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</si>
  <si>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</si>
  <si>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</si>
  <si>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</si>
  <si>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</si>
  <si>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</si>
  <si>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</si>
  <si>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</si>
  <si>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</si>
  <si>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</si>
  <si>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</si>
  <si>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</si>
  <si>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</si>
  <si>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</si>
  <si>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</si>
  <si>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</si>
  <si>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</si>
  <si>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</si>
  <si>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</si>
  <si>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</si>
  <si>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</si>
  <si>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</si>
  <si>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</si>
  <si>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</si>
  <si>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</si>
  <si>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</si>
  <si>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</si>
  <si>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</si>
  <si>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</si>
  <si>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</si>
  <si>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</si>
  <si>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</si>
  <si>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</si>
  <si>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</si>
  <si>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</si>
  <si>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</si>
  <si>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</si>
  <si>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</si>
  <si>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</si>
  <si>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</si>
  <si>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</si>
  <si>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</si>
  <si>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</si>
  <si>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</si>
  <si>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</si>
  <si>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</si>
  <si>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</si>
  <si>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</si>
  <si>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</si>
  <si>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</si>
  <si>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</si>
  <si>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</si>
  <si>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</si>
  <si>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</si>
  <si>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</si>
  <si>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</si>
  <si>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</si>
  <si>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</si>
  <si>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</si>
  <si>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</si>
  <si>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</si>
  <si>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</si>
  <si>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</si>
  <si>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</si>
  <si>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</si>
  <si>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</si>
  <si>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</si>
  <si>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</si>
  <si>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</si>
  <si>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</si>
  <si>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</si>
  <si>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</si>
  <si>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</si>
  <si>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</si>
  <si>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</si>
  <si>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</si>
  <si>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</si>
  <si>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</si>
  <si>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</si>
  <si>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</si>
  <si>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</si>
  <si>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</si>
  <si>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</si>
  <si>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</si>
  <si>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</si>
  <si>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</si>
  <si>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</si>
  <si>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</si>
  <si>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</si>
  <si>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</si>
  <si>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</si>
  <si>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</si>
  <si>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</si>
  <si>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</si>
  <si>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</si>
  <si>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</si>
  <si>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</si>
  <si>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</si>
  <si>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</si>
  <si>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</si>
  <si>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</si>
  <si>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</si>
  <si>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</si>
  <si>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</si>
  <si>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</si>
  <si>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</si>
  <si>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</si>
  <si>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</si>
  <si>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</si>
  <si>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</si>
  <si>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</si>
  <si>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</si>
  <si>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</si>
  <si>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</si>
  <si>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</si>
  <si>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</si>
  <si>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</si>
  <si>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</si>
  <si>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</si>
  <si>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</si>
  <si>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</si>
  <si>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</si>
  <si>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</si>
  <si>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</si>
  <si>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</si>
  <si>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</si>
  <si>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</si>
  <si>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</si>
  <si>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</si>
  <si>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</si>
  <si>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</si>
  <si>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</si>
  <si>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</si>
  <si>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</si>
  <si>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</si>
  <si>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</si>
  <si>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</si>
  <si>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</si>
  <si>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</si>
  <si>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</si>
  <si>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</si>
  <si>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</si>
  <si>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</si>
  <si>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</si>
  <si>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</si>
  <si>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</si>
  <si>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</si>
  <si>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</si>
  <si>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</si>
  <si>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</si>
  <si>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</si>
  <si>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</si>
  <si>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</si>
  <si>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</si>
  <si>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</si>
  <si>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</si>
  <si>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</si>
  <si>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</si>
  <si>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</si>
  <si>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</si>
  <si>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</si>
  <si>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</si>
  <si>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</si>
  <si>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</si>
  <si>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</si>
  <si>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</si>
  <si>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</si>
  <si>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</si>
  <si>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</si>
  <si>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</si>
  <si>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</si>
  <si>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</si>
  <si>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</si>
  <si>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</si>
  <si>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</si>
  <si>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</si>
  <si>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</si>
  <si>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</si>
  <si>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</si>
  <si>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</si>
  <si>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</si>
  <si>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</si>
  <si>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</si>
  <si>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</si>
  <si>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</si>
  <si>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</si>
  <si>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</si>
  <si>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</si>
  <si>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</si>
  <si>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</si>
  <si>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</si>
  <si>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</si>
  <si>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</si>
  <si>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</si>
  <si>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</si>
  <si>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</si>
  <si>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</si>
  <si>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</si>
  <si>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</si>
  <si>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</si>
  <si>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</si>
  <si>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</si>
  <si>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</si>
  <si>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</si>
  <si>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</si>
  <si>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</si>
  <si>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</si>
  <si>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</si>
  <si>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</si>
  <si>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</si>
  <si>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</si>
  <si>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</si>
  <si>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</si>
  <si>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</si>
  <si>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</si>
  <si>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</si>
  <si>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</si>
  <si>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</si>
  <si>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</si>
  <si>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</si>
  <si>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</si>
  <si>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</si>
  <si>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</si>
  <si>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</si>
  <si>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</si>
  <si>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</si>
  <si>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</si>
  <si>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</si>
  <si>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</si>
  <si>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</si>
  <si>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</si>
  <si>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</si>
  <si>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</si>
  <si>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</si>
  <si>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</si>
  <si>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</si>
  <si>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</si>
  <si>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</si>
  <si>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</si>
  <si>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</si>
  <si>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</si>
  <si>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</si>
  <si>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</si>
  <si>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</si>
  <si>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</si>
  <si>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</si>
  <si>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</si>
  <si>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</si>
  <si>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</si>
  <si>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</si>
  <si>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</si>
  <si>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</si>
  <si>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</si>
  <si>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</si>
  <si>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</si>
  <si>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</si>
  <si>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</si>
  <si>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</si>
  <si>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</si>
  <si>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</si>
  <si>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</si>
  <si>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</si>
  <si>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</si>
  <si>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</si>
  <si>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</si>
  <si>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</si>
  <si>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</si>
  <si>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</si>
  <si>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</si>
  <si>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</si>
  <si>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</si>
  <si>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</si>
  <si>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</si>
  <si>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</si>
  <si>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</si>
  <si>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</si>
  <si>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</si>
  <si>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</si>
  <si>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</si>
  <si>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</si>
  <si>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</si>
  <si>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</si>
  <si>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</si>
  <si>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</si>
  <si>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</si>
  <si>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</si>
  <si>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</si>
  <si>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</si>
  <si>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</si>
  <si>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</si>
  <si>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</si>
  <si>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</si>
  <si>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</si>
  <si>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</si>
  <si>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</si>
  <si>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</si>
  <si>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</si>
  <si>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</si>
  <si>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</si>
  <si>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</si>
  <si>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</si>
  <si>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</si>
  <si>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</si>
  <si>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</si>
  <si>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</si>
  <si>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</si>
  <si>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</si>
  <si>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</si>
  <si>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</si>
  <si>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</si>
  <si>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</si>
  <si>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</si>
  <si>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</si>
  <si>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</si>
  <si>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</si>
  <si>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</si>
  <si>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</si>
  <si>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</si>
  <si>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</si>
  <si>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</si>
  <si>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</si>
  <si>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</si>
  <si>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</si>
  <si>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</si>
  <si>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</si>
  <si>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</si>
  <si>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</si>
  <si>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</si>
  <si>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</si>
  <si>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</si>
  <si>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</si>
  <si>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</si>
  <si>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</si>
  <si>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</si>
  <si>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</si>
  <si>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</si>
  <si>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</si>
  <si>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</si>
  <si>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</si>
  <si>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</si>
  <si>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</si>
  <si>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</si>
  <si>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</si>
  <si>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</si>
  <si>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</si>
  <si>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</si>
  <si>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</si>
  <si>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</si>
  <si>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</si>
  <si>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</si>
  <si>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</si>
  <si>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</si>
  <si>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</si>
  <si>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</si>
  <si>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</si>
  <si>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</si>
  <si>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</si>
  <si>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</si>
  <si>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</si>
  <si>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</si>
  <si>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</si>
  <si>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</si>
  <si>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</si>
  <si>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</si>
  <si>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</si>
  <si>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</si>
  <si>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</si>
  <si>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</si>
  <si>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</si>
  <si>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</si>
  <si>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</si>
  <si>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</si>
  <si>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</si>
  <si>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</si>
  <si>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</si>
  <si>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</si>
  <si>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</si>
  <si>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</si>
  <si>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</si>
  <si>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</si>
  <si>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</si>
  <si>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</si>
  <si>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</si>
  <si>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</si>
  <si>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</si>
  <si>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</si>
  <si>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</si>
  <si>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</si>
  <si>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</si>
  <si>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</si>
  <si>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</si>
  <si>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</si>
  <si>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</si>
  <si>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</si>
  <si>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</si>
  <si>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</si>
  <si>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</si>
  <si>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</si>
  <si>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</si>
  <si>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</si>
  <si>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</si>
  <si>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</si>
  <si>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</si>
  <si>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</si>
  <si>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</si>
  <si>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</si>
  <si>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</si>
  <si>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</si>
  <si>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</si>
  <si>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</si>
  <si>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</si>
  <si>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</si>
  <si>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</si>
  <si>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</si>
  <si>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</si>
  <si>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</si>
  <si>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</si>
  <si>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</si>
  <si>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</si>
  <si>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</si>
  <si>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</si>
  <si>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</si>
  <si>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</si>
  <si>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</si>
  <si>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</si>
  <si>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</si>
  <si>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</si>
  <si>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</si>
  <si>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</si>
  <si>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</si>
  <si>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</si>
  <si>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</si>
  <si>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</si>
  <si>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</si>
  <si>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</si>
  <si>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</si>
  <si>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</si>
  <si>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</si>
  <si>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</si>
  <si>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</si>
  <si>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</si>
  <si>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</si>
  <si>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</si>
  <si>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</si>
  <si>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</si>
  <si>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</si>
  <si>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</si>
  <si>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</si>
  <si>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</si>
  <si>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</si>
  <si>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</si>
  <si>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</si>
  <si>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</si>
  <si>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</si>
  <si>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</si>
  <si>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</si>
  <si>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</si>
  <si>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</si>
  <si>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</si>
  <si>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</si>
  <si>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</si>
  <si>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</si>
  <si>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</si>
  <si>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</si>
  <si>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</si>
  <si>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</si>
  <si>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</si>
  <si>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</si>
  <si>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</si>
  <si>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</si>
  <si>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</si>
  <si>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</si>
  <si>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</si>
  <si>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</si>
  <si>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</si>
  <si>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</si>
  <si>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</si>
  <si>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</si>
  <si>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</si>
  <si>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</si>
  <si>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</si>
  <si>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</si>
  <si>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</si>
  <si>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</si>
  <si>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</si>
  <si>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</si>
  <si>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</si>
  <si>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</si>
  <si>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</si>
  <si>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</si>
  <si>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</si>
  <si>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</si>
  <si>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</si>
  <si>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</si>
  <si>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</si>
  <si>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</si>
  <si>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</si>
  <si>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</si>
  <si>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</si>
  <si>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</si>
  <si>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</si>
  <si>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</si>
  <si>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</si>
  <si>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</si>
  <si>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</si>
  <si>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</si>
  <si>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</si>
  <si>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</si>
  <si>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</si>
  <si>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</si>
  <si>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</si>
  <si>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</si>
  <si>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</si>
  <si>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</si>
  <si>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</si>
  <si>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</si>
  <si>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</si>
  <si>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</si>
  <si>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</si>
  <si>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</si>
  <si>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</si>
  <si>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</si>
  <si>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</si>
  <si>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</si>
  <si>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</si>
  <si>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</si>
  <si>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</si>
  <si>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</si>
  <si>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</si>
  <si>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</si>
  <si>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</si>
  <si>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</si>
  <si>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</si>
  <si>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</si>
  <si>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</si>
  <si>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</si>
  <si>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</si>
  <si>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</si>
  <si>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</si>
  <si>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</si>
  <si>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</si>
  <si>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</si>
  <si>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</si>
  <si>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</si>
  <si>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</si>
  <si>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</si>
  <si>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</si>
  <si>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</si>
  <si>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</si>
  <si>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</si>
  <si>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</si>
  <si>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</si>
  <si>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</si>
  <si>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</si>
  <si>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</si>
  <si>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</si>
  <si>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</si>
  <si>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</si>
  <si>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</si>
  <si>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</si>
  <si>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</si>
  <si>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</si>
  <si>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</si>
  <si>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</si>
  <si>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</si>
  <si>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</si>
  <si>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</si>
  <si>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</si>
  <si>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</si>
  <si>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</si>
  <si>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</si>
  <si>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</si>
  <si>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</si>
  <si>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</si>
  <si>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</si>
  <si>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</si>
  <si>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</si>
  <si>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</si>
  <si>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</si>
  <si>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</si>
  <si>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</si>
  <si>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</si>
  <si>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</si>
  <si>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</si>
  <si>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</si>
  <si>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</si>
  <si>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</si>
  <si>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</si>
  <si>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</si>
  <si>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</si>
  <si>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</si>
  <si>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</si>
  <si>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</si>
  <si>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</si>
  <si>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</si>
  <si>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</si>
  <si>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</si>
  <si>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</si>
  <si>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</si>
  <si>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</si>
  <si>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</si>
  <si>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</si>
  <si>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</si>
  <si>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</si>
  <si>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</si>
  <si>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</si>
  <si>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</si>
  <si>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</si>
  <si>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</si>
  <si>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</si>
  <si>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</si>
  <si>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</si>
  <si>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</si>
  <si>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</si>
  <si>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</si>
  <si>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</si>
  <si>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</si>
  <si>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</si>
  <si>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</si>
  <si>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</si>
  <si>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</si>
  <si>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</si>
  <si>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</si>
  <si>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</si>
  <si>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</si>
  <si>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</si>
  <si>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</si>
  <si>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</si>
  <si>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</si>
  <si>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</si>
  <si>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</si>
  <si>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</si>
  <si>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</si>
  <si>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</si>
  <si>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</si>
  <si>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</si>
  <si>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</si>
  <si>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</si>
  <si>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</si>
  <si>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</si>
  <si>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</si>
  <si>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</si>
  <si>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</si>
  <si>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</si>
  <si>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</si>
  <si>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</si>
  <si>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</si>
  <si>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</si>
  <si>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</si>
  <si>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</si>
  <si>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</si>
  <si>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</si>
  <si>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</si>
  <si>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</si>
  <si>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</si>
  <si>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</si>
  <si>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</si>
  <si>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</si>
  <si>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</si>
  <si>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</si>
  <si>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</si>
  <si>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</si>
  <si>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</si>
  <si>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</si>
  <si>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</si>
  <si>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</si>
  <si>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</si>
  <si>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</si>
  <si>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</si>
  <si>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</si>
  <si>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</si>
  <si>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</si>
  <si>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</si>
  <si>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</si>
  <si>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</si>
  <si>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</si>
  <si>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</si>
  <si>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</si>
  <si>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</si>
  <si>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</si>
  <si>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</si>
  <si>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</si>
  <si>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</si>
  <si>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</si>
  <si>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</si>
  <si>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</si>
  <si>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</si>
  <si>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</si>
  <si>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</si>
  <si>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</si>
  <si>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</si>
  <si>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</si>
  <si>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</si>
  <si>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</si>
  <si>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</si>
  <si>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</si>
  <si>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</si>
  <si>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</si>
  <si>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</si>
  <si>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</si>
  <si>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</si>
  <si>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</si>
  <si>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</si>
  <si>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</si>
  <si>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</si>
  <si>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</si>
  <si>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</si>
  <si>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</si>
  <si>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</si>
  <si>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</si>
  <si>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</si>
  <si>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</si>
  <si>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</si>
  <si>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</si>
  <si>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</si>
  <si>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</si>
  <si>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</si>
  <si>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</si>
  <si>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</si>
  <si>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</si>
  <si>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</si>
  <si>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</si>
  <si>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</si>
  <si>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</si>
  <si>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</si>
  <si>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</si>
  <si>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</si>
  <si>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</si>
  <si>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</si>
  <si>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</si>
  <si>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</si>
  <si>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</si>
  <si>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</si>
  <si>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</si>
  <si>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</si>
  <si>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</si>
  <si>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</si>
  <si>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</si>
  <si>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</si>
  <si>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</si>
  <si>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</si>
  <si>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</si>
  <si>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</si>
  <si>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</si>
  <si>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</si>
  <si>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</si>
  <si>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</si>
  <si>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</si>
  <si>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</si>
  <si>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</si>
  <si>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</si>
  <si>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</si>
  <si>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</si>
  <si>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</si>
  <si>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</si>
  <si>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</si>
  <si>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</si>
  <si>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</si>
  <si>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</si>
  <si>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</si>
  <si>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</si>
  <si>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</si>
  <si>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</si>
  <si>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</si>
  <si>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</si>
  <si>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</si>
  <si>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</si>
  <si>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</si>
  <si>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</si>
  <si>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</si>
  <si>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</si>
  <si>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</si>
  <si>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</si>
  <si>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</si>
  <si>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</si>
  <si>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</si>
  <si>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</si>
  <si>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</si>
  <si>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</si>
  <si>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</si>
  <si>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</si>
  <si>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</si>
  <si>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</si>
  <si>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</si>
  <si>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</si>
  <si>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</si>
  <si>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</si>
  <si>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</si>
  <si>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</si>
  <si>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</si>
  <si>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</si>
  <si>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</si>
  <si>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</si>
  <si>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</si>
  <si>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</si>
  <si>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</si>
  <si>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</si>
  <si>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</si>
  <si>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</si>
  <si>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</si>
  <si>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</si>
  <si>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</si>
  <si>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</si>
  <si>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</si>
  <si>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</si>
  <si>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</si>
  <si>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</si>
  <si>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</si>
  <si>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</si>
  <si>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</si>
  <si>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</si>
  <si>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</si>
  <si>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</si>
  <si>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</si>
  <si>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</si>
  <si>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</si>
  <si>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</si>
  <si>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</si>
  <si>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</si>
  <si>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</si>
  <si>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</si>
  <si>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</si>
  <si>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</si>
  <si>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</si>
  <si>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</si>
  <si>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</si>
  <si>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</si>
  <si>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</si>
  <si>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</si>
  <si>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</si>
  <si>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</si>
  <si>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</si>
  <si>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</si>
  <si>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</si>
  <si>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</si>
  <si>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</si>
  <si>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</si>
  <si>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</si>
  <si>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</si>
  <si>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</si>
  <si>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</si>
  <si>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</si>
  <si>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</si>
  <si>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</si>
  <si>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</si>
  <si>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</si>
  <si>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</si>
  <si>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</si>
  <si>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</si>
  <si>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</si>
  <si>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</si>
  <si>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</si>
  <si>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</si>
  <si>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</si>
  <si>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</si>
  <si>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</si>
  <si>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</si>
  <si>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</si>
  <si>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</si>
  <si>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</si>
  <si>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</si>
  <si>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</si>
  <si>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</si>
  <si>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</si>
  <si>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</si>
  <si>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</si>
  <si>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</si>
  <si>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</si>
  <si>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</si>
  <si>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</si>
  <si>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</si>
  <si>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</si>
  <si>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</si>
  <si>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</si>
  <si>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</si>
  <si>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</si>
  <si>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</si>
  <si>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</si>
  <si>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</si>
  <si>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</si>
  <si>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</si>
  <si>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</si>
  <si>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</si>
  <si>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</si>
  <si>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</si>
  <si>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</si>
  <si>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</si>
  <si>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</si>
  <si>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</si>
  <si>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</si>
  <si>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</si>
  <si>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</si>
  <si>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</si>
  <si>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</si>
  <si>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</si>
  <si>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</si>
  <si>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</si>
  <si>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</si>
  <si>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</si>
  <si>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</si>
  <si>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</si>
  <si>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</si>
  <si>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</si>
  <si>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</si>
  <si>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</si>
  <si>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</si>
  <si>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</si>
  <si>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</si>
  <si>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</si>
  <si>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</si>
  <si>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</si>
  <si>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</si>
  <si>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</si>
  <si>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</si>
  <si>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</si>
  <si>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</si>
  <si>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</si>
  <si>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</si>
  <si>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</si>
  <si>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</si>
  <si>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</si>
  <si>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</si>
  <si>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</si>
  <si>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</si>
  <si>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</si>
  <si>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</si>
  <si>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</si>
  <si>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</si>
  <si>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</si>
  <si>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</si>
  <si>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</si>
  <si>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</si>
  <si>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</si>
  <si>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</si>
  <si>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</si>
  <si>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</si>
  <si>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</si>
  <si>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</si>
  <si>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</si>
  <si>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</si>
  <si>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</si>
  <si>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</si>
  <si>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</si>
  <si>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</si>
  <si>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</si>
  <si>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</si>
  <si>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</si>
  <si>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</si>
  <si>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</si>
  <si>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</si>
  <si>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</si>
  <si>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</si>
  <si>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</si>
  <si>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</si>
  <si>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</si>
  <si>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</si>
  <si>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</si>
  <si>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</si>
  <si>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</si>
  <si>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</si>
  <si>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</si>
  <si>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</si>
  <si>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</si>
  <si>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</si>
  <si>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</si>
  <si>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</si>
  <si>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</si>
  <si>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</si>
  <si>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</si>
  <si>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</si>
  <si>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</si>
  <si>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</si>
  <si>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</si>
  <si>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</si>
  <si>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</si>
  <si>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</si>
  <si>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</si>
  <si>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</si>
  <si>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</si>
  <si>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</si>
  <si>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</si>
  <si>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</si>
  <si>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</si>
  <si>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</si>
  <si>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</si>
  <si>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</si>
  <si>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</si>
  <si>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</si>
  <si>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</si>
  <si>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</si>
  <si>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</si>
  <si>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</si>
  <si>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</si>
  <si>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</si>
  <si>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</si>
  <si>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</si>
  <si>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</si>
  <si>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</si>
  <si>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</si>
  <si>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</si>
  <si>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</si>
  <si>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</si>
  <si>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</si>
  <si>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</si>
  <si>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</si>
  <si>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</si>
  <si>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</si>
  <si>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</si>
  <si>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</si>
  <si>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</si>
  <si>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</si>
  <si>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</si>
  <si>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</si>
  <si>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</si>
  <si>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</si>
  <si>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</si>
  <si>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</si>
  <si>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</si>
  <si>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</si>
  <si>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</si>
  <si>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</si>
  <si>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</si>
  <si>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</si>
  <si>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</si>
  <si>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</si>
  <si>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</si>
  <si>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</si>
  <si>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</si>
  <si>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</si>
  <si>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</si>
  <si>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</si>
  <si>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</si>
  <si>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</si>
  <si>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</si>
  <si>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</si>
  <si>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</si>
  <si>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</si>
  <si>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</si>
  <si>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</si>
  <si>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</si>
  <si>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</si>
  <si>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</si>
  <si>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</si>
  <si>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</si>
  <si>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</si>
  <si>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</si>
  <si>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</si>
  <si>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</si>
  <si>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</si>
  <si>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</si>
  <si>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</si>
  <si>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</si>
  <si>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</si>
  <si>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</si>
  <si>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</si>
  <si>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</si>
  <si>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</si>
  <si>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</si>
  <si>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</si>
  <si>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</si>
  <si>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</si>
  <si>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</si>
  <si>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</si>
  <si>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</si>
  <si>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</si>
  <si>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</si>
  <si>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</si>
  <si>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</si>
  <si>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</si>
  <si>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</si>
  <si>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</si>
  <si>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</si>
  <si>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</si>
  <si>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</si>
  <si>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</si>
  <si>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</si>
  <si>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</si>
  <si>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</si>
  <si>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</si>
  <si>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</si>
  <si>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</si>
  <si>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</si>
  <si>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</si>
  <si>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</si>
  <si>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</si>
  <si>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</si>
  <si>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</si>
  <si>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</si>
  <si>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</si>
  <si>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</si>
  <si>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</si>
  <si>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</si>
  <si>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</si>
  <si>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</si>
  <si>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</si>
  <si>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</si>
  <si>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</si>
  <si>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</si>
  <si>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</si>
  <si>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</si>
  <si>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</si>
  <si>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</si>
  <si>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</si>
  <si>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</si>
  <si>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</si>
  <si>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</si>
  <si>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</si>
  <si>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</si>
  <si>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</si>
  <si>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</si>
  <si>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</si>
  <si>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</si>
  <si>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</si>
  <si>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</si>
  <si>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</si>
  <si>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</si>
  <si>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</si>
  <si>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</si>
  <si>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</si>
  <si>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</si>
  <si>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</si>
  <si>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</si>
  <si>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</si>
  <si>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</si>
  <si>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</si>
  <si>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</si>
  <si>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</si>
  <si>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</si>
  <si>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</si>
  <si>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</si>
  <si>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</si>
  <si>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</si>
  <si>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</si>
  <si>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</si>
  <si>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</si>
  <si>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</si>
  <si>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</si>
  <si>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</si>
  <si>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</si>
  <si>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</si>
  <si>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</si>
  <si>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</si>
  <si>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</si>
  <si>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</si>
  <si>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</si>
  <si>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</si>
  <si>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</si>
  <si>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</si>
  <si>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</si>
  <si>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</si>
  <si>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</si>
  <si>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</si>
  <si>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</si>
  <si>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</si>
  <si>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</si>
  <si>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</si>
  <si>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</si>
  <si>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</si>
  <si>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</si>
  <si>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</si>
  <si>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</si>
  <si>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</si>
  <si>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</si>
  <si>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</si>
  <si>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</si>
  <si>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</si>
  <si>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</si>
  <si>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</si>
  <si>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</si>
  <si>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</si>
  <si>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</si>
  <si>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</si>
  <si>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</si>
  <si>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</si>
  <si>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</si>
  <si>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</si>
  <si>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</si>
  <si>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</si>
  <si>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</si>
  <si>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</si>
  <si>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</si>
  <si>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</si>
  <si>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</si>
  <si>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</si>
  <si>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</si>
  <si>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</si>
  <si>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</si>
  <si>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</si>
  <si>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</si>
  <si>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</si>
  <si>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</si>
  <si>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</si>
  <si>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</si>
  <si>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</si>
  <si>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</si>
  <si>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</si>
  <si>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</si>
  <si>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</si>
  <si>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</si>
  <si>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</si>
  <si>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</si>
  <si>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</si>
  <si>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</si>
  <si>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</si>
  <si>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</si>
  <si>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</si>
  <si>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</si>
  <si>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</si>
  <si>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</si>
  <si>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</si>
  <si>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</si>
  <si>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</si>
  <si>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</si>
  <si>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</si>
  <si>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</si>
  <si>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</si>
  <si>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</si>
  <si>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</si>
  <si>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</si>
  <si>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</si>
  <si>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</si>
  <si>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</si>
  <si>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</si>
  <si>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</si>
  <si>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</si>
  <si>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</si>
  <si>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</si>
  <si>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</si>
  <si>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</si>
  <si>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</si>
  <si>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</si>
  <si>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</si>
  <si>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</si>
  <si>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</si>
  <si>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</si>
  <si>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</si>
  <si>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</si>
  <si>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</si>
  <si>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</si>
  <si>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</si>
  <si>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</si>
  <si>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</si>
  <si>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</si>
  <si>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</si>
  <si>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</si>
  <si>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</si>
  <si>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</si>
  <si>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</si>
  <si>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</si>
  <si>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</si>
  <si>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</si>
  <si>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</si>
  <si>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</si>
  <si>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</si>
  <si>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</si>
  <si>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</si>
  <si>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</si>
  <si>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</si>
  <si>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</si>
  <si>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</si>
  <si>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</si>
  <si>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</si>
  <si>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</si>
  <si>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</si>
  <si>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</si>
  <si>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</si>
  <si>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</si>
  <si>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</si>
  <si>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</si>
  <si>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</si>
  <si>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</si>
  <si>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</si>
  <si>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</si>
  <si>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</si>
  <si>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</si>
  <si>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</si>
  <si>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</si>
  <si>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</si>
  <si>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</si>
  <si>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</si>
  <si>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</si>
  <si>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</si>
  <si>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</si>
  <si>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</si>
  <si>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</si>
  <si>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</si>
  <si>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</si>
  <si>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</si>
  <si>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</si>
  <si>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</si>
  <si>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</si>
  <si>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</si>
  <si>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</si>
  <si>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</si>
  <si>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</si>
  <si>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</si>
  <si>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</si>
  <si>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</si>
  <si>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</si>
  <si>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</si>
  <si>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</si>
  <si>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</si>
  <si>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</si>
  <si>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</si>
  <si>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</si>
  <si>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</si>
  <si>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</si>
  <si>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</si>
  <si>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</si>
  <si>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</si>
  <si>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</si>
  <si>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</si>
  <si>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</si>
  <si>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</si>
  <si>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</si>
  <si>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</si>
  <si>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</si>
  <si>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</si>
  <si>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</si>
  <si>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</si>
  <si>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</si>
  <si>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</si>
  <si>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</si>
  <si>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</si>
  <si>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</si>
  <si>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</si>
  <si>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</si>
  <si>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</si>
  <si>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</si>
  <si>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</si>
  <si>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</si>
  <si>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</si>
  <si>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</si>
  <si>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</si>
  <si>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</si>
  <si>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</si>
  <si>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</si>
  <si>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</si>
  <si>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</si>
  <si>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</si>
  <si>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</si>
  <si>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</si>
  <si>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</si>
  <si>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</si>
  <si>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</si>
  <si>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</si>
  <si>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</si>
  <si>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</si>
  <si>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</si>
  <si>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</si>
  <si>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</si>
  <si>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</si>
  <si>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</si>
  <si>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</si>
  <si>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</si>
  <si>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</si>
  <si>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</si>
  <si>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</si>
  <si>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</si>
  <si>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</si>
  <si>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</si>
  <si>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</si>
  <si>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</si>
  <si>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</si>
  <si>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</si>
  <si>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</si>
  <si>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</si>
  <si>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</si>
  <si>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</si>
  <si>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</si>
  <si>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</si>
  <si>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</si>
  <si>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</si>
  <si>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</si>
  <si>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</si>
  <si>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</si>
  <si>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</si>
  <si>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</si>
  <si>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</si>
  <si>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</si>
  <si>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</si>
  <si>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</si>
  <si>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</si>
  <si>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</si>
  <si>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</si>
  <si>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</si>
  <si>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</si>
  <si>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</si>
  <si>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</si>
  <si>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</si>
  <si>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</si>
  <si>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</si>
  <si>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</si>
  <si>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</si>
  <si>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</si>
  <si>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</si>
  <si>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</si>
  <si>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</si>
  <si>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</si>
  <si>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</si>
  <si>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</si>
  <si>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</si>
  <si>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</si>
  <si>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</si>
  <si>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</si>
  <si>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</si>
  <si>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</si>
  <si>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</si>
  <si>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</si>
  <si>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</si>
  <si>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</si>
  <si>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</si>
  <si>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</si>
  <si>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</si>
  <si>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</si>
  <si>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</si>
  <si>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</si>
  <si>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</si>
  <si>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</si>
  <si>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</si>
  <si>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</si>
  <si>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</si>
  <si>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</si>
  <si>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</si>
  <si>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</si>
  <si>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</si>
  <si>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</si>
  <si>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</si>
  <si>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</si>
  <si>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</si>
  <si>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</si>
  <si>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</si>
  <si>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</si>
  <si>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</si>
  <si>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</si>
  <si>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</si>
  <si>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</si>
  <si>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</si>
  <si>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</si>
  <si>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</si>
  <si>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</si>
  <si>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</si>
  <si>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</si>
  <si>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</si>
  <si>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</si>
  <si>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</si>
  <si>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</si>
  <si>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</si>
  <si>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</si>
  <si>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</si>
  <si>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</si>
  <si>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</si>
  <si>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</si>
  <si>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</si>
  <si>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</si>
  <si>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</si>
  <si>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</si>
  <si>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</si>
  <si>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</si>
  <si>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</si>
  <si>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</si>
  <si>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</si>
  <si>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</si>
  <si>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</si>
  <si>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</si>
  <si>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</si>
  <si>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</si>
  <si>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</si>
  <si>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</si>
  <si>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</si>
  <si>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</si>
  <si>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</si>
  <si>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</si>
  <si>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</si>
  <si>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</si>
  <si>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</si>
  <si>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</si>
  <si>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</si>
  <si>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</si>
  <si>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</si>
  <si>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</si>
  <si>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</si>
  <si>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</si>
  <si>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</si>
  <si>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</si>
  <si>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</si>
  <si>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</si>
  <si>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</si>
  <si>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</si>
  <si>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</si>
  <si>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</si>
  <si>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</si>
  <si>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</si>
  <si>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</si>
  <si>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</si>
  <si>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</si>
  <si>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</si>
  <si>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</si>
  <si>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</si>
  <si>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</si>
  <si>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</si>
  <si>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</si>
  <si>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</si>
  <si>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</si>
  <si>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</si>
  <si>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</si>
  <si>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</si>
  <si>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</si>
  <si>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</si>
  <si>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</si>
  <si>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</si>
  <si>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</si>
  <si>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</si>
  <si>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</si>
  <si>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</si>
  <si>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</si>
  <si>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</si>
  <si>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</si>
  <si>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</si>
  <si>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</si>
  <si>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</si>
  <si>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</si>
  <si>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</si>
  <si>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</si>
  <si>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</si>
  <si>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</si>
  <si>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</si>
  <si>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</si>
  <si>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</si>
  <si>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</si>
  <si>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</si>
  <si>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</si>
  <si>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</si>
  <si>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</si>
  <si>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</si>
  <si>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</si>
  <si>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</si>
  <si>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</si>
  <si>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</si>
  <si>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</si>
  <si>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</si>
  <si>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</si>
  <si>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</si>
  <si>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</si>
  <si>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</si>
  <si>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</si>
  <si>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</si>
  <si>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</si>
  <si>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</si>
  <si>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</si>
  <si>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</si>
  <si>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</si>
  <si>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</si>
  <si>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</si>
  <si>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</si>
  <si>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</si>
  <si>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</si>
  <si>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</si>
  <si>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</si>
  <si>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</si>
  <si>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</si>
  <si>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</si>
  <si>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</si>
  <si>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</si>
  <si>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</si>
  <si>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</si>
  <si>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</si>
  <si>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</si>
  <si>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</si>
  <si>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</si>
  <si>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</si>
  <si>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</si>
  <si>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</si>
  <si>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</si>
  <si>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</si>
  <si>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</si>
  <si>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</si>
  <si>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</si>
  <si>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</si>
  <si>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</si>
  <si>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</si>
  <si>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</si>
  <si>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</si>
  <si>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</si>
  <si>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</si>
  <si>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</si>
  <si>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</si>
  <si>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</si>
  <si>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</si>
  <si>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</si>
  <si>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</si>
  <si>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</si>
  <si>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</si>
  <si>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</si>
  <si>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</si>
  <si>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</si>
  <si>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</si>
  <si>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</si>
  <si>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</si>
  <si>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</si>
  <si>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</si>
  <si>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</si>
  <si>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</si>
  <si>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</si>
  <si>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</si>
  <si>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</si>
  <si>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</si>
  <si>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</si>
  <si>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</si>
  <si>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</si>
  <si>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</si>
  <si>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</si>
  <si>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</si>
  <si>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</si>
  <si>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</si>
  <si>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</si>
  <si>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</si>
  <si>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</si>
  <si>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</si>
  <si>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</si>
  <si>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</si>
  <si>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</si>
  <si>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</si>
  <si>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</si>
  <si>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</si>
  <si>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</si>
  <si>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</si>
  <si>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</si>
  <si>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</si>
  <si>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</si>
  <si>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</si>
  <si>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</si>
  <si>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</si>
  <si>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</si>
  <si>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</si>
  <si>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</si>
  <si>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</si>
  <si>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</si>
  <si>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</si>
  <si>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</si>
  <si>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</si>
  <si>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</si>
  <si>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</si>
  <si>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</si>
  <si>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</si>
  <si>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</si>
  <si>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</si>
  <si>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</si>
  <si>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</si>
  <si>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</si>
  <si>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</si>
  <si>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</si>
  <si>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</si>
  <si>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</si>
  <si>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</si>
  <si>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</si>
  <si>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</si>
  <si>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</si>
  <si>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</si>
  <si>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</si>
  <si>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</si>
  <si>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</si>
  <si>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</si>
  <si>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</si>
  <si>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</si>
  <si>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</si>
  <si>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</si>
  <si>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</si>
  <si>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</si>
  <si>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</si>
  <si>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</si>
  <si>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</si>
  <si>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</si>
  <si>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</si>
  <si>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</si>
  <si>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</si>
  <si>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</si>
  <si>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</si>
  <si>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</si>
  <si>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</si>
  <si>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</si>
  <si>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</si>
  <si>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</si>
  <si>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</si>
  <si>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</si>
  <si>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</si>
  <si>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</si>
  <si>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</si>
  <si>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</si>
  <si>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10 Mins</t>
  </si>
  <si>
    <t>ETA 60 mins</t>
  </si>
  <si>
    <t>PCM-20251101-00001738</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</si>
  <si>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</si>
  <si>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</si>
  <si>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</si>
  <si>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</si>
  <si>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</si>
  <si>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</si>
  <si>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</si>
  <si>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</si>
  <si>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30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</si>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</sst>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7" totalsRowShown="0" headerRowDxfId="15" dataDxfId="14" headerRowBorderDxfId="12" tableBorderDxfId="13">
  <autoFilter ref="A1:L1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299.936520370371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45962.884946296297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45962.884946296297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45962.884946296297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45962.884946296297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45962.884946296297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45962.884946296297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45962.884946296297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45962.884946296297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45962.884946296297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45962.884946296297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45962.884946296297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45962.884946296297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45962.884946296297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45962.884946296297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45962.884946296297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45962.884946296297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45962.884946296297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45962.884946296297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45962.884946296297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45962.884946296297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45962.884946296297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45962.884946296297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45962.884946296297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45962.884946296297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45962.884946296297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45962.884946296297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45962.884946296297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45962.884946296297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45962.884946296297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45962.884946296297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45962.884946296297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45962.884946296297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45962.884946296297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45962.884946296297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45962.884946296297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45962.884946296297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45962.884946296297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45962.884946296297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45962.884946296297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45962.884946296297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45962.884946296297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45962.884946296297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45962.884946296297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45962.884946296297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45962.884946296297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45962.884946296297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45962.884946296297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45962.884946296297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45962.884946296297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45962.884946296297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45962.884946296297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45962.884946296297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45962.884946296297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45962.884946296297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45962.884946296297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45962.884946296297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45962.884946296297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45962.884946296297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45962.884946296297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45962.884946296297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45962.884946296297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45962.884946296297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45962.884946296297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45962.884946296297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45962.884946296297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45962.884946296297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45962.884946296297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45962.884946296297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45962.884946296297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45962.884946296297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45962.884946296297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45962.884946296297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45962.884946296297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45962.884946296297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45962.884946296297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45962.884946296297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45962.884946296297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45962.884946296297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45962.884946296297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45962.884946296297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45962.884946296297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45962.884946296297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45962.884946296297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45962.884946296297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45962.884946296297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45962.884946296297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45962.884946296297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45962.884946296297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45962.884946296297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45962.884946296297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45962.884946296297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45962.884946296297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45962.884946296297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45962.884946296297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45962.884946296297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45962.884946296297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45962.884946296297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45962.884946296297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45962.884946296297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45962.884946296297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45962.884946296297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45962.884946296297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45962.884946296297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45962.884946296297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45962.884946296297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45962.884946296297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45962.884946296297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45962.884946296297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45962.884946296297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45962.884946296297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45962.884946296297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45962.884946296297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45962.884946296297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45962.884946296297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45962.884946296297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45962.884946296297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45962.884946296297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137.88510833333567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4.1428629629663192</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45962.884946296297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45962.884946296297</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45962.884946296297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45962.884946296297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45962.884946296297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45962.884946296297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45962.884946296297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45962.884946296297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45962.884946296297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45962.884946296297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45962.884946296297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45962.884946296297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45962.884946296297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45962.884946296297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45962.884946296297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45962.884946296297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45962.884946296297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45962.884946296297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45962.884946296297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45962.884946296297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45962.884946296297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45962.884946296297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45962.884946296297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45962.884946296297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45962.884946296297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45962.884946296297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45962.884946296297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45962.884946296297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45962.884946296297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45962.884946296297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45962.884946296297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45962.884946296297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45962.884946296297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45962.884946296297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45962.884946296297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45962.884946296297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45962.884946296297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45962.884946296297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45962.884946296297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45962.884946296297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45962.884946296297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45962.884946296297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45962.884946296297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45962.884946296297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45962.884946296297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45962.884946296297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45962.884946296297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45962.884946296297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45962.884946296297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45962.884946296297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45962.884946296297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45962.884946296297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45962.884946296297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45962.884946296297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45962.884946296297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45962.884946296297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45962.884946296297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45962.884946296297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45962.884946296297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45962.884946296297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45962.884946296297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45962.884946296297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45962.884946296297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45962.884946296297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45962.884946296297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45962.884946296297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45962.884946296297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45962.884946296297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45962.884946296297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45962.884946296297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45962.884946296297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45962.884946296297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45962.884946296297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45962.884946296297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45962.884946296297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45962.884946296297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45962.884946296297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45962.884946296297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45962.884946296297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45962.884946296297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45962.884946296297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45962.884946296297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45962.884946296297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45962.884946296297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45962.884946296297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45962.884946296297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45962.884946296297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45962.884946296297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45962.884946296297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45962.884946296297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45962.884946296297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45962.884946296297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45962.884946296297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45962.884946296297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45962.884946296297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45962.884946296297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45962.884946296297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45962.884946296297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45962.884946296297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45962.884946296297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45962.884946296297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45962.884946296297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45962.884946296297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45962.884946296297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45962.884946296297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45962.884946296297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45962.884946296297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45962.884946296297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45962.884946296297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45962.884946296297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45962.884946296297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45962.884946296297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45962.884946296297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45962.884946296297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45962.884946296297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45962.884946296297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45962.884946296297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45962.884946296297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45962.884946296297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45962.884946296297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45962.884946296297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45962.884946296297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45962.884946296297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45962.884946296297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45962.884946296297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45962.884946296297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45962.884946296297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45962.884946296297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45962.884946296297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45962.884946296297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45962.884946296297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45962.884946296297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45962.884946296297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45962.884946296297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45962.884946296297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45962.884946296297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45962.884946296297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45962.884946296297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45962.884946296297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45962.884946296297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45962.884946296297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45962.884946296297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45962.884946296297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45962.884946296297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45962.884946296297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45962.884946296297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45962.884946296297</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45962.884946296297</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45962.884946296297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45962.884946296297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45962.884946296297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45962.884946296297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45962.884946296297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45962.884946296297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45962.884946296297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45962.884946296297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45962.884946296297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45962.884946296297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45962.884946296297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45962.884946296297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45962.884946296297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45962.884946296297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45962.884946296297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45962.884946296297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45962.884946296297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45962.884946296297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45962.884946296297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45962.884946296297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45962.884946296297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45962.884946296297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45962.884946296297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45962.884946296297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45962.884946296297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45962.884946296297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45962.884946296297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45962.884946296297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45962.884946296297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45962.884946296297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45962.884946296297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45962.884946296297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45962.884946296297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45962.884946296297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45962.884946296297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45962.884946296297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45962.884946296297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45962.884946296297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45962.884946296297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45962.884946296297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45962.884946296297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45962.884946296297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45962.884946296297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45962.884946296297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45962.884946296297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45962.884946296297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45962.884946296297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45962.884946296297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45962.884946296297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45962.884946296297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45962.884946296297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45962.884946296297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45962.884946296297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45962.884946296297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45962.884946296297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45962.884946296297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45962.884946296297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45962.884946296297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45962.884946296297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45962.884946296297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45962.884946296297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45962.884946296297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45962.884946296297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45962.884946296297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45962.884946296297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45962.884946296297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45962.884946296297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45962.884946296297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45962.884946296297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45962.884946296297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45962.884946296297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45962.884946296297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45962.884946296297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45962.884946296297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45962.884946296297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45962.884946296297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45962.884946296297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45962.884946296297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45962.884946296297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45962.884946296297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45962.884946296297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45962.884946296297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45962.884946296297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45962.884946296297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45962.884946296297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45962.884946296297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45962.884946296297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45962.884946296297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45962.884946296297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45962.884946296297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45962.884946296297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45962.884946296297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45962.884946296297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45962.884946296297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45962.884946296297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45962.884946296297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45962.884946296297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45962.884946296297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45962.884946296297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45962.884946296297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45962.884946296297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45962.884946296297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45962.884946296297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45962.884946296297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45962.884946296297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45962.884946296297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45962.884946296297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45962.884946296297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45962.884946296297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45962.884946296297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45962.884946296297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45962.884946296297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45962.884946296297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45962.884946296297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45962.884946296297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45962.884946296297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45962.884946296297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45962.884946296297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45962.884946296297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45962.884946296297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45962.884946296297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45962.884946296297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45962.884946296297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45962.884946296297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45962.884946296297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45962.884946296297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45962.884946296297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45962.884946296297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45962.884946296297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45962.884946296297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45962.884946296297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45962.884946296297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45962.884946296297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45962.884946296297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45962.884946296297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45962.884946296297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45962.884946296297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45962.884946296297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45962.884946296297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45962.884946296297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45962.884946296297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45962.884946296297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45962.884946296297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45962.884946296297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45962.884946296297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45962.884946296297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45962.884946296297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45962.884946296297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45962.884946296297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45962.884946296297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45962.884946296297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45962.884946296297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45962.884946296297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45962.884946296297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45962.884946296297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45962.884946296297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45962.884946296297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45962.884946296297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45962.884946296297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45962.884946296297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45962.884946296297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45962.884946296297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45962.884946296297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45962.884946296297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45962.884946296297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45962.884946296297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45962.884946296297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45962.884946296297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45962.884946296297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45962.884946296297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45962.884946296297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45962.884946296297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45962.884946296297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45962.884946296297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45962.884946296297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45962.884946296297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45962.884946296297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45962.884946296297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45962.884946296297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45962.884946296297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45962.884946296297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45962.884946296297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45962.884946296297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45962.884946296297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45962.884946296297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45962.884946296297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45962.884946296297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45962.884946296297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45962.884946296297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45962.884946296297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45962.884946296297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45962.884946296297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45962.884946296297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45962.884946296297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45962.884946296297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45962.884946296297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45962.884946296297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45962.884946296297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45962.884946296297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45962.884946296297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45962.884946296297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45962.884946296297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45962.884946296297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45962.884946296297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45962.884946296297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45962.884946296297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45962.884946296297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45962.884946296297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45962.884946296297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45962.884946296297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45962.884946296297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45962.884946296297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45962.884946296297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45962.884946296297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45962.884946296297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45962.884946296297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45962.884946296297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45962.884946296297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45962.884946296297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45962.884946296297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45962.884946296297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45962.884946296297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45962.884946296297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45962.884946296297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45962.884946296297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45962.884946296297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45962.884946296297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45962.884946296297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45962.884946296297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45962.884946296297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45962.884946296297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45962.884946296297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45962.884946296297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45962.884946296297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45962.884946296297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45962.884946296297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45962.884946296297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45962.884946296297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45962.884946296297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45962.884946296297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45962.884946296297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45962.884946296297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45962.884946296297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45962.884946296297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45962.884946296297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45962.884946296297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45962.884946296297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45962.884946296297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45962.884946296297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45962.884946296297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45962.884946296297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45962.884946296297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45962.884946296297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45962.884946296297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45962.884946296297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45962.884946296297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45962.884946296297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45962.884946296297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45962.884946296297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45962.884946296297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45962.884946296297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45962.884946296297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45962.884946296297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45962.884946296297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45962.884946296297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45962.884946296297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45962.884946296297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45962.884946296297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45962.884946296297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45962.884946296297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45962.884946296297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45962.884946296297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45962.884946296297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45962.884946296297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45962.884946296297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45962.884946296297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45962.884946296297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45962.884946296297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45962.884946296297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45962.884946296297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45962.884946296297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45962.884946296297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45962.884946296297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45962.884946296297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45962.884946296297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45962.884946296297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45962.884946296297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45962.884946296297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45962.884946296297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45962.884946296297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45962.884946296297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45962.884946296297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45962.884946296297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45962.884946296297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45962.884946296297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45962.884946296297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45962.884946296297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45962.884946296297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45962.884946296297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45962.884946296297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45962.884946296297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45962.884946296297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45962.884946296297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45962.884946296297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45962.884946296297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45962.884946296297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45962.884946296297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45962.884946296297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45962.884946296297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45962.884946296297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45962.884946296297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45962.884946296297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45962.884946296297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45962.884946296297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45962.884946296297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45962.884946296297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45962.884946296297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45962.884946296297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45962.884946296297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45962.884946296297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45962.884946296297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45962.884946296297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45962.884946296297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45962.884946296297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45962.884946296297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45962.884946296297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45962.884946296297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45962.884946296297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45962.884946296297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45962.884946296297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45962.884946296297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45962.884946296297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45962.884946296297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45962.884946296297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45962.884946296297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45962.884946296297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45962.884946296297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45962.884946296297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45962.884946296297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45962.884946296297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45962.884946296297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45962.884946296297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45962.884946296297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45962.884946296297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45962.884946296297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45962.884946296297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45962.884946296297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45962.884946296297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45962.884946296297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45962.884946296297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45962.884946296297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45962.884946296297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45962.884946296297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45962.884946296297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45962.884946296297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45962.884946296297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45962.884946296297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45962.884946296297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45962.884946296297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45962.884946296297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45962.884946296297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45962.884946296297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45962.884946296297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45962.884946296297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45962.884946296297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45962.884946296297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45962.884946296297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45962.884946296297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45962.884946296297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45962.884946296297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45962.884946296297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45962.884946296297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45962.884946296297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45962.884946296297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45962.884946296297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45962.884946296297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45962.884946296297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45962.884946296297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45962.884946296297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45962.884946296297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45962.884946296297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45962.884946296297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45962.884946296297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45962.884946296297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45962.884946296297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45962.884946296297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45962.884946296297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45962.884946296297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45962.884946296297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45962.884946296297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45962.884946296297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45962.884946296297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45962.884946296297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45962.884946296297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45962.884946296297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45962.884946296297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45962.884946296297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45962.884946296297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45962.884946296297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45962.884946296297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45962.884946296297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45962.884946296297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45962.884946296297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45962.884946296297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45962.884946296297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45962.884946296297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45962.884946296297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45962.884946296297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45962.884946296297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45962.884946296297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45962.884946296297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45962.884946296297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45962.884946296297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45962.884946296297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45962.884946296297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45962.884946296297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45962.884946296297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45962.884946296297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45962.884946296297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45962.884946296297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45962.884946296297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45962.884946296297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45962.884946296297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45962.884946296297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45962.884946296297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45962.884946296297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45962.884946296297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45962.884946296297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45962.884946296297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45962.884946296297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45962.884946296297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45962.884946296297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45962.884946296297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45962.884946296297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45962.884946296297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45962.884946296297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45962.884946296297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45962.884946296297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45962.884946296297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45962.884946296297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45962.884946296297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45962.884946296297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45962.884946296297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45962.884946296297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45962.884946296297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45962.884946296297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45962.884946296297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45962.884946296297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45962.884946296297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45962.884946296297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45962.884946296297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45962.884946296297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45962.884946296297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45962.884946296297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45962.884946296297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45962.884946296297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45962.884946296297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45962.884946296297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45962.884946296297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45962.884946296297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45962.884946296297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45962.884946296297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45962.884946296297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45962.884946296297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45962.884946296297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45962.884946296297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45962.884946296297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45962.884946296297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45962.884946296297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45962.884946296297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45962.884946296297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45962.884946296297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45962.884946296297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45962.884946296297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45962.884946296297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45962.884946296297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45962.884946296297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45962.884946296297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45962.884946296297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45962.884946296297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45962.884946296297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45962.884946296297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45962.884946296297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45962.884946296297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45962.884946296297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45962.884946296297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45962.884946296297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45962.884946296297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45962.884946296297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45962.884946296297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45962.884946296297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45962.884946296297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45962.884946296297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45962.884946296297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45962.884946296297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45962.884946296297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45962.884946296297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45962.884946296297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45962.884946296297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45962.884946296297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45962.884946296297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45962.884946296297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45962.884946296297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45962.884946296297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45962.884946296297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45962.884946296297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45962.884946296297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45962.884946296297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45962.884946296297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45962.884946296297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45962.884946296297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45962.884946296297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45962.884946296297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45962.884946296297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45962.884946296297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45962.884946296297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45962.884946296297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45962.884946296297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45962.884946296297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45962.884946296297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45962.884946296297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45962.884946296297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45962.884946296297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45962.884946296297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45962.884946296297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45962.884946296297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45962.884946296297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45962.884946296297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45962.884946296297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45962.884946296297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45962.884946296297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45962.884946296297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45962.884946296297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45962.884946296297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45962.884946296297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45962.884946296297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45962.884946296297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45962.884946296297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45962.884946296297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45962.884946296297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45962.884946296297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45962.884946296297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45962.884946296297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45962.884946296297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45962.884946296297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45962.884946296297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45962.884946296297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45962.884946296297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45962.884946296297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45962.884946296297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45962.884946296297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45962.884946296297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45962.884946296297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45962.884946296297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45962.884946296297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45962.884946296297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45962.884946296297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45962.884946296297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45962.884946296297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45962.884946296297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45962.884946296297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45962.884946296297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45962.884946296297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45962.884946296297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45962.884946296297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45962.884946296297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45962.884946296297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45962.884946296297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45962.884946296297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45962.884946296297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45962.884946296297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45962.884946296297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45962.884946296297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45962.884946296297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45962.884946296297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45962.884946296297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45962.884946296297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45962.884946296297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45962.884946296297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45962.884946296297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45962.884946296297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45962.884946296297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45962.884946296297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45962.884946296297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45962.884946296297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45962.884946296297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45962.884946296297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45962.884946296297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45962.884946296297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45962.884946296297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45962.884946296297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45962.884946296297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45962.884946296297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45962.884946296297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45962.884946296297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45962.884946296297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45962.884946296297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45962.884946296297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45962.884946296297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45962.884946296297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45962.884946296297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45962.884946296297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45962.884946296297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45962.884946296297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45962.884946296297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45962.884946296297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45962.884946296297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45962.884946296297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45962.884946296297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45962.884946296297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45962.884946296297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45962.884946296297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45962.884946296297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45962.884946296297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45962.884946296297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45962.884946296297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45962.884946296297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45962.884946296297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45962.884946296297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45962.884946296297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45962.884946296297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45962.884946296297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45962.884946296297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45962.884946296297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45962.884946296297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45962.884946296297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45962.884946296297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45962.884946296297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45962.884946296297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45962.884946296297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45962.884946296297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45962.884946296297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45962.884946296297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45962.884946296297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45962.884946296297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45962.884946296297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45962.884946296297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45962.884946296297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45962.884946296297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45962.884946296297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45962.884946296297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45962.884946296297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45962.884946296297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45962.884946296297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45962.884946296297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45962.884946296297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45962.884946296297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45962.884946296297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45962.884946296297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45962.884946296297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45962.884946296297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45962.884946296297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45962.884946296297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45962.884946296297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45962.884946296297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45962.884946296297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45962.884946296297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45962.884946296297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45962.884946296297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45962.884946296297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45962.884946296297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45962.884946296297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45962.884946296297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45962.884946296297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45962.884946296297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45962.884946296297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45962.884946296297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45962.884946296297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45962.884946296297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45962.884946296297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45962.884946296297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45962.884946296297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45962.884946296297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45962.884946296297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45962.884946296297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45962.884946296297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45962.884946296297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45962.884946296297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45962.884946296297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45962.884946296297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45962.884946296297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45962.884946296297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45962.884946296297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45962.884946296297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45962.884946296297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45962.884946296297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45962.884946296297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45962.884946296297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45962.884946296297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45962.884946296297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45962.884946296297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45962.884946296297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45962.884946296297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45962.884946296297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45962.884946296297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45962.884946296297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45962.884946296297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45962.884946296297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45962.884946296297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45962.884946296297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45962.884946296297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45962.884946296297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45962.884946296297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45962.884946296297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45962.884946296297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45962.884946296297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45962.884946296297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45962.884946296297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45962.884946296297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45962.884946296297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45962.884946296297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45962.884946296297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45962.884946296297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45962.884946296297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45962.884946296297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45962.884946296297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45962.884946296297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45962.884946296297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45962.884946296297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45962.884946296297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45962.884946296297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45962.884946296297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45962.884946296297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45962.884946296297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45962.884946296297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45962.884946296297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45962.884946296297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45962.884946296297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45962.884946296297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45962.884946296297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45962.884946296297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45962.884946296297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45962.884946296297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45962.884946296297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45962.884946296297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45962.884946296297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45962.884946296297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45962.884946296297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45962.884946296297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45962.884946296297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45962.884946296297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45962.884946296297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45962.884946296297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45962.884946296297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45962.884946296297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45962.884946296297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45962.884946296297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45962.884946296297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45962.884946296297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45962.884946296297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45962.884946296297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45962.884946296297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45962.884946296297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45962.884946296297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45962.884946296297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45962.884946296297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45962.884946296297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45962.884946296297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45962.884946296297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45962.884946296297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45962.884946296297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45962.884946296297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45962.884946296297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45962.884946296297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45962.884946296297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45962.884946296297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45962.884946296297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45962.884946296297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45962.884946296297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45962.884946296297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45962.884946296297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45962.884946296297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45962.884946296297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45962.884946296297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45962.884946296297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45962.884946296297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45962.884946296297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45962.884946296297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45962.884946296297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45962.884946296297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45962.884946296297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45962.884946296297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45962.884946296297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45962.884946296297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45962.884946296297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45962.884946296297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45962.884946296297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45962.884946296297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45962.884946296297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45962.884946296297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45962.884946296297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45962.884946296297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45962.884946296297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45962.884946296297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45962.884946296297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45962.884946296297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45962.884946296297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45962.884946296297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45962.884946296297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45962.884946296297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45962.884946296297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45962.884946296297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45962.884946296297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45962.884946296297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45962.884946296297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45962.884946296297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45962.884946296297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45962.884946296297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45962.884946296297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45962.884946296297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45962.884946296297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45962.884946296297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45962.884946296297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45962.884946296297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45962.884946296297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45962.884946296297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45962.884946296297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45962.884946296297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45962.884946296297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45962.884946296297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45962.884946296297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45962.884946296297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45962.884946296297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45962.884946296297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45962.884946296297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45962.884946296297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45962.884946296297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45962.884946296297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45962.884946296297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45962.884946296297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45962.884946296297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45962.884946296297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45962.884946296297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45962.884946296297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45962.884946296297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45962.884946296297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45962.884946296297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45962.884946296297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45962.884946296297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45962.884946296297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45962.884946296297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45962.884946296297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45962.884946296297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45962.884946296297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45962.884946296297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45962.884946296297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45962.884946296297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45962.884946296297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45962.884946296297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45962.884946296297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45962.884946296297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45962.884946296297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45962.884946296297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45962.884946296297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45962.884946296297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45962.884946296297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45962.884946296297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45962.884946296297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45962.884946296297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45962.884946296297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45962.884946296297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45962.884946296297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45962.884946296297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45962.884946296297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45962.884946296297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45962.884946296297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45962.884946296297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45962.884946296297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45962.884946296297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45962.884946296297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45962.884946296297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45962.884946296297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45962.884946296297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45962.884946296297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45962.884946296297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45962.884946296297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45962.884946296297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45962.884946296297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45962.884946296297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45962.884946296297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45962.884946296297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45962.884946296297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45962.884946296297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45962.884946296297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45962.884946296297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45962.884946296297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45962.884946296297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45962.884946296297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45962.884946296297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45962.884946296297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45962.884946296297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45962.884946296297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45962.884946296297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45962.884946296297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45962.884946296297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45962.884946296297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45962.884946296297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45962.884946296297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45962.884946296297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45962.884946296297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45962.884946296297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45962.884946296297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45962.884946296297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45962.884946296297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45962.884946296297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45962.884946296297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45962.884946296297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45962.884946296297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45962.884946296297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45962.884946296297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45962.884946296297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45962.884946296297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45962.884946296297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45962.884946296297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45962.884946296297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45962.884946296297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45962.884946296297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45962.884946296297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45962.884946296297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45962.884946296297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45962.884946296297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45962.884946296297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45962.884946296297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45962.884946296297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45962.884946296297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45962.884946296297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45962.884946296297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45962.884946296297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45962.884946296297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45962.884946296297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45962.884946296297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45962.884946296297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45962.884946296297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45962.884946296297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45962.884946296297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45962.884946296297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45962.884946296297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45962.884946296297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45962.884946296297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45962.884946296297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45962.884946296297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45962.884946296297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45962.884946296297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45962.884946296297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45962.884946296297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45962.884946296297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45962.884946296297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45962.884946296297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45962.884946296297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45962.884946296297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45962.884946296297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45962.884946296297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45962.884946296297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45962.884946296297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45962.884946296297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45962.884946296297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45962.884946296297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45962.884946296297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45962.884946296297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45962.884946296297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45962.884946296297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45962.884946296297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45962.884946296297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45962.884946296297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45962.884946296297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45962.884946296297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45962.884946296297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45962.884946296297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45962.884946296297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45962.884946296297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45962.884946296297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45962.884946296297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45962.884946296297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45962.884946296297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45962.884946296297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45962.884946296297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45962.884946296297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45962.884946296297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45962.884946296297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45962.884946296297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45962.884946296297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45962.884946296297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45962.884946296297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45962.884946296297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45962.884946296297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45962.884946296297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45962.884946296297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45962.884946296297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45962.884946296297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45962.884946296297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45962.884946296297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45962.884946296297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45962.884946296297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45962.884946296297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45962.884946296297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45962.884946296297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45962.884946296297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45962.884946296297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45962.884946296297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45962.884946296297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45962.884946296297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45962.884946296297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45962.884946296297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45962.884946296297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45962.884946296297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45962.884946296297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45962.884946296297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45962.884946296297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45962.884946296297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45962.884946296297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45962.884946296297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45962.884946296297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45962.884946296297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45962.884946296297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45962.884946296297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45962.884946296297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45962.884946296297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45962.884946296297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45962.884946296297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45962.884946296297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45962.884946296297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45962.884946296297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45962.884946296297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45962.884946296297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45962.884946296297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45962.884946296297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45962.884946296297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45962.884946296297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45962.884946296297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45962.884946296297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45962.884946296297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45962.884946296297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45962.884946296297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45962.884946296297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45962.884946296297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45962.884946296297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45962.884946296297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45962.884946296297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45962.884946296297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45962.884946296297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45962.884946296297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45962.884946296297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45962.884946296297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45962.884946296297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45962.884946296297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45962.884946296297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45962.884946296297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45962.884946296297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45962.884946296297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45962.884946296297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45962.884946296297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45962.884946296297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45962.884946296297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45962.884946296297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45962.884946296297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45962.884946296297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45962.884946296297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45962.884946296297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45962.884946296297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45962.884946296297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45962.884946296297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45962.884946296297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45962.884946296297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45962.884946296297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45962.884946296297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45962.884946296297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45962.884946296297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45962.884946296297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45962.884946296297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45962.884946296297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45962.884946296297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45962.884946296297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45962.884946296297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45962.884946296297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45962.884946296297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45962.884946296297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45962.884946296297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45962.884946296297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45962.884946296297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45962.884946296297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45962.884946296297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45962.884946296297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45962.884946296297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45962.884946296297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45962.884946296297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45962.884946296297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45962.884946296297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45962.884946296297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259.40422870370094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1.9161962962971302</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8.2122222222096752E-2</v>
      </c>
      <c r="H4" s="122">
        <v>45962.802824074075</v>
      </c>
      <c r="I4" s="118" t="str">
        <f>IFERROR(VLOOKUP(D4,DB!A:F,6,0),"")</f>
        <v>SCECO</v>
      </c>
      <c r="J4" s="118" t="str">
        <f>IFERROR(VLOOKUP(D4,DB!A:G,7,0),"")</f>
        <v>In progress</v>
      </c>
      <c r="K4" s="124" t="s">
        <v>39114</v>
      </c>
      <c r="L4" s="120" t="str">
        <f>IFERROR(VLOOKUP(D4,DB!A:I,9,0),"")</f>
        <v>Latis</v>
      </c>
    </row>
    <row r="5" spans="1:16" ht="15" customHeight="1">
      <c r="A5" s="118" t="s">
        <v>39113</v>
      </c>
      <c r="B5" s="118" t="str">
        <f>IFERROR(VLOOKUP(D5,DB!A:K,11,0),"")</f>
        <v>R4</v>
      </c>
      <c r="C5" s="119">
        <v>2</v>
      </c>
      <c r="D5" s="120" t="s">
        <v>35879</v>
      </c>
      <c r="E5" s="97" t="s">
        <v>39021</v>
      </c>
      <c r="F5" s="122">
        <v>45962.819351851853</v>
      </c>
      <c r="G5" s="123">
        <f ca="1">IFERROR(NOW()-F5,"")</f>
        <v>6.5594444444286637E-2</v>
      </c>
      <c r="H5" s="122">
        <v>45962.819351851853</v>
      </c>
      <c r="I5" s="118" t="str">
        <f>IFERROR(VLOOKUP(D5,DB!A:F,6,0),"")</f>
        <v>SCECO</v>
      </c>
      <c r="J5" s="118" t="str">
        <f>IFERROR(VLOOKUP(D5,DB!A:G,7,0),"")</f>
        <v>Dead</v>
      </c>
      <c r="K5" s="124" t="s">
        <v>39115</v>
      </c>
      <c r="L5" s="120" t="str">
        <f>IFERROR(VLOOKUP(D5,DB!A:I,9,0),"")</f>
        <v>Latis</v>
      </c>
    </row>
    <row r="6" spans="1:16" ht="15" customHeight="1">
      <c r="A6" s="118" t="s">
        <v>39116</v>
      </c>
      <c r="B6" s="118" t="str">
        <f>IFERROR(VLOOKUP(D6,DB!A:K,11,0),"")</f>
        <v>R4</v>
      </c>
      <c r="C6" s="119">
        <v>2</v>
      </c>
      <c r="D6" s="120" t="s">
        <v>28058</v>
      </c>
      <c r="E6" s="121" t="s">
        <v>39100</v>
      </c>
      <c r="F6" s="122">
        <v>45962.875289351854</v>
      </c>
      <c r="G6" s="123">
        <f ca="1">IFERROR(NOW()-F6,"")</f>
        <v>9.6569444431224838E-3</v>
      </c>
      <c r="H6" s="122">
        <v>45962.869039351855</v>
      </c>
      <c r="I6" s="118" t="str">
        <f>IFERROR(VLOOKUP(D6,DB!A:F,6,0),"")</f>
        <v>Generator-SG</v>
      </c>
      <c r="J6" s="118" t="str">
        <f>IFERROR(VLOOKUP(D6,DB!A:G,7,0),"")</f>
        <v>Good</v>
      </c>
      <c r="K6" s="124" t="s">
        <v>39117</v>
      </c>
      <c r="L6" s="120" t="str">
        <f>IFERROR(VLOOKUP(D6,DB!A:I,9,0),"")</f>
        <v>Latis</v>
      </c>
    </row>
    <row r="7" spans="1:16" ht="15" customHeight="1">
      <c r="A7" s="118"/>
      <c r="B7" s="118" t="str">
        <f>IFERROR(VLOOKUP(D7,DB!A:K,11,0),"")</f>
        <v/>
      </c>
      <c r="C7" s="119"/>
      <c r="D7" s="120"/>
      <c r="E7" s="121"/>
      <c r="F7" s="122"/>
      <c r="G7" s="123">
        <f ca="1">IFERROR(NOW()-F7,"")</f>
        <v>45962.884946296297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45962.884946296297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45962.884946296297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45962.884946296297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45962.884946296297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45962.884946296297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45962.884946296297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45962.884946296297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45962.884946296297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45962.884946296297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45962.884946296297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45962.884946296297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45962.884946296297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45962.884946296297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45962.884946296297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45962.884946296297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45962.884946296297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45962.884946296297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45962.884946296297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45962.884946296297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45962.884946296297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45962.884946296297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45962.884946296297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45962.884946296297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45962.884946296297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45962.884946296297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45962.884946296297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45962.884946296297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45962.884946296297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45962.884946296297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45962.884946296297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45962.884946296297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45962.884946296297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45962.884946296297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45962.884946296297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45962.884946296297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45962.884946296297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45962.884946296297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45962.884946296297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45962.884946296297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45962.884946296297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45962.884946296297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45962.884946296297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45962.884946296297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45962.884946296297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45962.884946296297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45962.884946296297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45962.884946296297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45962.884946296297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45962.884946296297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45962.884946296297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45962.884946296297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45962.884946296297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45962.884946296297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45962.884946296297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45962.884946296297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45962.884946296297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45962.884946296297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45962.884946296297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45962.884946296297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45962.884946296297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45962.884946296297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45962.884946296297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45962.884946296297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45962.884946296297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45962.884946296297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45962.884946296297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45962.884946296297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45962.884946296297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45962.884946296297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45962.884946296297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45962.884946296297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45962.884946296297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45962.884946296297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45962.884946296297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45962.884946296297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45962.884946296297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45962.884946296297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45962.884946296297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45962.884946296297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45962.884946296297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45962.884946296297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45962.884946296297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45962.884946296297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45962.884946296297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45962.884946296297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45962.884946296297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45962.884946296297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45962.884946296297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45962.884946296297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45962.884946296297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45962.884946296297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45962.884946296297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45962.884946296297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45962.884946296297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45962.884946296297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45962.884946296297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45962.884946296297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45962.884946296297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45962.884946296297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45962.884946296297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45962.884946296297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45962.884946296297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45962.884946296297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45962.884946296297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45962.884946296297</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45962.884946296297</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71.052886111108819</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36.696068981480494</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14.223835185184726</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45962.884946296297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45962.884946296297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45962.884946296297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45962.884946296297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45962.884946296297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45962.884946296297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45962.884946296297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45962.884946296297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45962.884946296297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45962.884946296297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45962.884946296297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45962.884946296297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45962.884946296297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45962.884946296297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45962.884946296297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45962.884946296297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45962.884946296297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45962.884946296297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45962.884946296297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45962.884946296297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45962.884946296297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45962.884946296297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45962.884946296297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45962.884946296297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45962.884946296297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45962.884946296297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45962.884946296297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45962.884946296297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45962.884946296297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45962.884946296297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45962.884946296297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45962.884946296297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45962.884946296297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45962.884946296297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45962.884946296297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45962.884946296297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45962.884946296297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45962.884946296297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45962.884946296297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45962.884946296297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45962.884946296297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45962.884946296297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45962.884946296297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45962.884946296297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45962.884946296297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45962.884946296297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45962.884946296297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45962.884946296297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45962.884946296297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45962.884946296297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45962.884946296297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45962.884946296297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45962.884946296297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45962.884946296297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45962.884946296297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45962.884946296297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45962.884946296297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45962.884946296297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45962.884946296297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45962.884946296297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45962.884946296297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45962.884946296297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45962.884946296297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45962.884946296297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45962.884946296297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45962.884946296297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45962.884946296297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45962.884946296297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45962.884946296297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45962.884946296297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45962.884946296297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45962.884946296297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45962.884946296297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45962.884946296297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45962.884946296297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45962.884946296297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45962.884946296297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45962.884946296297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45962.884946296297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45962.884946296297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45962.884946296297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45962.884946296297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45962.884946296297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45962.884946296297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45962.884946296297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45962.884946296297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45962.884946296297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45962.884946296297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45962.884946296297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45962.884946296297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45962.884946296297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45962.884946296297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45962.884946296297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45962.884946296297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45962.884946296297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45962.884946296297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45962.884946296297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45962.884946296297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45962.884946296297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45962.884946296297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45962.884946296297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45962.884946296297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45962.884946296297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45962.884946296297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45962.884946296297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45962.884946296297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45962.884946296297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45962.884946296297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45962.884946296297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45962.884946296297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45962.884946296297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45962.884946296297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45962.884946296297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45962.884946296297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45962.884946296297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45962.884946296297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45962.884946296297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45962.884946296297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45962.884946296297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45962.884946296297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45962.884946296297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45962.884946296297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45962.884946296297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45962.884946296297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45962.884946296297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45962.884946296297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45962.884946296297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45962.884946296297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45962.884946296297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45962.884946296297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45962.884946296297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45962.884946296297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45962.884946296297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45962.884946296297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45962.884946296297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45962.884946296297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45962.884946296297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45962.884946296297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45962.884946296297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45962.884946296297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45962.884946296297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45962.884946296297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45962.884946296297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45962.884946296297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45962.884946296297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45962.884946296297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45962.884946296297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45962.884946296297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45962.884946296297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45962.884946296297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45962.884946296297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45962.884946296297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45962.884946296297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45962.884946296297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45962.884946296297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45962.884946296297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45962.884946296297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45962.884946296297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45962.884946296297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45962.884946296297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45962.884946296297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45962.884946296297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45962.884946296297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45962.884946296297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45962.884946296297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45962.884946296297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45962.884946296297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45962.884946296297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45962.884946296297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45962.884946296297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45962.884946296297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45962.884946296297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45962.884946296297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45962.884946296297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45962.884946296297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45962.884946296297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45962.884946296297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45962.884946296297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45962.884946296297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45962.884946296297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45962.884946296297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45962.884946296297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45962.884946296297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45962.884946296297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45962.884946296297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45962.884946296297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45962.884946296297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45962.884946296297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45962.884946296297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45962.884946296297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45962.884946296297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45962.884946296297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45962.884946296297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45962.884946296297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45962.884946296297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45962.884946296297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45962.884946296297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45962.884946296297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45962.884946296297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45962.884946296297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45962.884946296297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45962.884946296297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45962.884946296297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45962.884946296297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45962.884946296297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45962.884946296297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45962.884946296297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45962.884946296297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45962.884946296297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45962.884946296297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45962.884946296297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45962.884946296297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45962.884946296297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45962.884946296297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45962.884946296297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45962.884946296297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45962.884946296297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45962.884946296297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45962.884946296297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45962.884946296297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45962.884946296297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45962.884946296297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45962.884946296297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45962.884946296297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45962.884946296297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45962.884946296297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45962.884946296297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45962.884946296297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45962.884946296297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45962.884946296297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45962.884946296297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45962.884946296297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45962.884946296297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45962.884946296297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45962.884946296297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45962.884946296297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45962.884946296297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45962.884946296297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45962.884946296297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45962.884946296297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45962.884946296297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45962.884946296297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45962.884946296297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45962.884946296297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45962.884946296297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45962.884946296297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45962.884946296297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45962.884946296297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45962.884946296297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45962.884946296297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45962.884946296297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45962.884946296297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45962.884946296297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45962.884946296297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45962.884946296297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45962.884946296297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45962.884946296297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45962.884946296297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45962.884946296297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45962.884946296297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45962.884946296297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45962.884946296297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45962.884946296297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45962.884946296297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45962.884946296297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45962.884946296297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45962.884946296297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45962.884946296297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45962.884946296297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45962.884946296297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45962.884946296297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45962.884946296297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45962.884946296297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45962.884946296297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45962.884946296297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45962.884946296297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45962.884946296297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45962.884946296297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45962.884946296297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45962.884946296297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45962.884946296297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45962.884946296297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45962.884946296297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45962.884946296297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45962.884946296297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45962.884946296297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45962.884946296297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45962.884946296297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45962.884946296297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45962.884946296297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45962.884946296297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45962.884946296297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45962.884946296297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45962.884946296297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45962.884946296297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45962.884946296297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45962.884946296297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45962.884946296297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45962.884946296297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45962.884946296297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45962.884946296297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45962.884946296297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45962.884946296297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45962.884946296297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45962.884946296297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45962.884946296297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45962.884946296297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45962.884946296297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45962.884946296297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45962.884946296297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45962.884946296297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45962.884946296297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45962.884946296297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45962.884946296297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45962.884946296297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45962.884946296297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45962.884946296297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45962.884946296297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45962.884946296297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45962.884946296297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45962.884946296297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45962.884946296297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45962.884946296297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45962.884946296297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45962.884946296297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45962.884946296297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45962.884946296297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45962.884946296297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45962.884946296297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45962.884946296297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45962.884946296297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45962.884946296297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45962.884946296297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45962.884946296297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45962.884946296297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45962.884946296297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45962.884946296297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45962.884946296297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45962.884946296297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45962.884946296297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45962.884946296297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45962.884946296297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45962.884946296297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45962.884946296297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45962.884946296297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45962.884946296297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45962.884946296297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45962.884946296297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45962.884946296297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45962.884946296297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45962.884946296297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45962.884946296297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45962.884946296297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45962.884946296297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45962.884946296297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45962.884946296297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45962.884946296297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45962.884946296297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45962.884946296297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45962.884946296297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45962.884946296297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45962.884946296297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45962.884946296297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45962.884946296297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45962.884946296297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45962.884946296297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45962.884946296297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45962.884946296297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45962.884946296297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45962.884946296297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45962.884946296297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45962.884946296297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45962.884946296297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45962.884946296297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45962.884946296297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45962.884946296297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45962.884946296297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45962.884946296297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45962.884946296297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45962.884946296297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45962.884946296297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45962.884946296297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45962.884946296297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7"/>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39124</v>
      </c>
      <c r="B2" s="102" t="str">
        <f>IFERROR(VLOOKUP(D2,DB!A:K,11,0),"")</f>
        <v>R6</v>
      </c>
      <c r="C2" s="104">
        <v>1</v>
      </c>
      <c r="D2" s="102" t="s">
        <v>29382</v>
      </c>
      <c r="E2" s="105" t="s">
        <v>39021</v>
      </c>
      <c r="F2" s="106"/>
      <c r="G2" s="76">
        <f ca="1">IFERROR(NOW()-F2,"-")</f>
        <v>45962.884946296297</v>
      </c>
      <c r="H2" s="106">
        <v>45962.803206018521</v>
      </c>
      <c r="I2" s="102" t="str">
        <f>IFERROR(VLOOKUP(D2,DB!A:F,6,0),"")</f>
        <v>SCECO</v>
      </c>
      <c r="J2" s="101" t="str">
        <f>IFERROR(VLOOKUP(D2,DB!A:G,7,0),"")</f>
        <v>Dead</v>
      </c>
      <c r="K2" s="107" t="s">
        <v>39125</v>
      </c>
      <c r="L2" s="108" t="str">
        <f>IFERROR(VLOOKUP(D2,DB!A:I,9,0),"")</f>
        <v>Latis</v>
      </c>
    </row>
    <row r="3" spans="1:16383" ht="31.5" customHeight="1">
      <c r="A3" s="103" t="s">
        <v>24</v>
      </c>
      <c r="B3" s="102" t="str">
        <f>IFERROR(VLOOKUP(D3,DB!A:K,11,0),"")</f>
        <v>R6</v>
      </c>
      <c r="C3" s="104">
        <v>1</v>
      </c>
      <c r="D3" s="102" t="s">
        <v>34850</v>
      </c>
      <c r="E3" s="105"/>
      <c r="F3" s="106"/>
      <c r="G3" s="76">
        <f ca="1">IFERROR(NOW()-F3,"-")</f>
        <v>45962.884946296297</v>
      </c>
      <c r="H3" s="106">
        <v>45962.849050925928</v>
      </c>
      <c r="I3" s="102" t="str">
        <f>IFERROR(VLOOKUP(D3,DB!A:F,6,0),"")</f>
        <v>SCECO</v>
      </c>
      <c r="J3" s="101" t="str">
        <f>IFERROR(VLOOKUP(D3,DB!A:G,7,0),"")</f>
        <v>In progress</v>
      </c>
      <c r="K3" s="107" t="s">
        <v>39126</v>
      </c>
      <c r="L3" s="108" t="str">
        <f>IFERROR(VLOOKUP(D3,DB!A:I,9,0),"")</f>
        <v>Latis</v>
      </c>
    </row>
    <row r="4" spans="1:16383" ht="31.5" customHeight="1">
      <c r="A4" s="103"/>
      <c r="B4" s="102" t="str">
        <f>IFERROR(VLOOKUP(D4,DB!A:K,11,0),"")</f>
        <v/>
      </c>
      <c r="C4" s="104"/>
      <c r="D4" s="102"/>
      <c r="E4" s="105"/>
      <c r="F4" s="106"/>
      <c r="G4" s="76">
        <f ca="1">IFERROR(NOW()-F4,"-")</f>
        <v>45962.884946296297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45962.884946296297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45962.884946296297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45962.884946296297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45962.884946296297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45962.884946296297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45962.884946296297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45962.884946296297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45962.884946296297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45962.884946296297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45962.884946296297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45962.884946296297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45962.884946296297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45962.884946296297</v>
      </c>
      <c r="H17" s="106"/>
      <c r="I17" s="102" t="str">
        <f>IFERROR(VLOOKUP(D17,DB!A:F,6,0),"")</f>
        <v/>
      </c>
      <c r="J17" s="101" t="str">
        <f>IFERROR(VLOOKUP(D17,DB!A:G,7,0),"")</f>
        <v/>
      </c>
      <c r="K17" s="107"/>
      <c r="L17" s="108" t="str">
        <f>IFERROR(VLOOKUP(D17,DB!A:I,9,0),"")</f>
        <v/>
      </c>
    </row>
  </sheetData>
  <dataValidations count="2">
    <dataValidation allowBlank="1" showInputMessage="1" showErrorMessage="1" sqref="E1" xr:uid="{380493DB-286A-4683-AF55-C78F04945A49}"/>
    <dataValidation type="list" allowBlank="1" showInputMessage="1" showErrorMessage="1" sqref="E2:E1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2025-11-01T18:15:34Z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